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_magsudlu\Desktop\"/>
    </mc:Choice>
  </mc:AlternateContent>
  <xr:revisionPtr revIDLastSave="0" documentId="8_{2E877106-BA4F-42AF-9DFE-C2EC3829D77B}" xr6:coauthVersionLast="47" xr6:coauthVersionMax="47" xr10:uidLastSave="{00000000-0000-0000-0000-000000000000}"/>
  <bookViews>
    <workbookView xWindow="-120" yWindow="-120" windowWidth="29040" windowHeight="15840" xr2:uid="{83DABDE0-969C-4CCD-966C-E7E6C502B6E2}"/>
  </bookViews>
  <sheets>
    <sheet name="Aufmaß" sheetId="2" r:id="rId1"/>
    <sheet name="Tabelle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6" i="2" l="1"/>
  <c r="G181" i="2"/>
  <c r="G170" i="2"/>
  <c r="G169" i="2" s="1"/>
  <c r="G168" i="2"/>
  <c r="G167" i="2"/>
  <c r="G166" i="2"/>
  <c r="G164" i="2"/>
  <c r="G163" i="2"/>
  <c r="G162" i="2"/>
  <c r="G160" i="2"/>
  <c r="G158" i="2" s="1"/>
  <c r="G159" i="2"/>
  <c r="G154" i="2"/>
  <c r="G152" i="2"/>
  <c r="G150" i="2"/>
  <c r="G149" i="2"/>
  <c r="G143" i="2"/>
  <c r="G142" i="2"/>
  <c r="G135" i="2"/>
  <c r="G132" i="2"/>
  <c r="G131" i="2"/>
  <c r="G130" i="2"/>
  <c r="G128" i="2" s="1"/>
  <c r="G126" i="2"/>
  <c r="G124" i="2" s="1"/>
  <c r="G123" i="2"/>
  <c r="G122" i="2"/>
  <c r="G121" i="2" s="1"/>
  <c r="G120" i="2"/>
  <c r="G119" i="2" s="1"/>
  <c r="G112" i="2"/>
  <c r="G111" i="2" s="1"/>
  <c r="G110" i="2"/>
  <c r="G109" i="2"/>
  <c r="G108" i="2"/>
  <c r="G104" i="2"/>
  <c r="G103" i="2"/>
  <c r="G102" i="2"/>
  <c r="G101" i="2"/>
  <c r="G100" i="2"/>
  <c r="G99" i="2" s="1"/>
  <c r="G95" i="2"/>
  <c r="G90" i="2" s="1"/>
  <c r="G88" i="2"/>
  <c r="G85" i="2"/>
  <c r="G84" i="2"/>
  <c r="G76" i="2"/>
  <c r="G74" i="2" s="1"/>
  <c r="G72" i="2"/>
  <c r="G71" i="2"/>
  <c r="G70" i="2"/>
  <c r="G67" i="2"/>
  <c r="G66" i="2"/>
  <c r="G65" i="2"/>
  <c r="G61" i="2"/>
  <c r="G60" i="2"/>
  <c r="G59" i="2"/>
  <c r="G58" i="2"/>
  <c r="G57" i="2"/>
  <c r="G56" i="2"/>
  <c r="G53" i="2"/>
  <c r="G52" i="2"/>
  <c r="G51" i="2"/>
  <c r="G50" i="2"/>
  <c r="G49" i="2"/>
  <c r="G48" i="2"/>
  <c r="G46" i="2"/>
  <c r="G43" i="2"/>
  <c r="G42" i="2"/>
  <c r="G41" i="2"/>
  <c r="G40" i="2"/>
  <c r="G39" i="2"/>
  <c r="G22" i="2"/>
  <c r="G21" i="2"/>
  <c r="G20" i="2"/>
  <c r="G19" i="2"/>
  <c r="G18" i="2"/>
  <c r="G16" i="2"/>
  <c r="G15" i="2"/>
  <c r="G14" i="2"/>
  <c r="G180" i="2" l="1"/>
  <c r="G97" i="2"/>
  <c r="G81" i="2"/>
  <c r="G140" i="2"/>
  <c r="G161" i="2"/>
  <c r="G157" i="2" s="1"/>
  <c r="G62" i="2"/>
  <c r="G55" i="2"/>
  <c r="G115" i="2"/>
  <c r="G147" i="2"/>
  <c r="G138" i="2" s="1"/>
  <c r="G36" i="2"/>
  <c r="G17" i="2"/>
  <c r="G13" i="2"/>
  <c r="G107" i="2"/>
  <c r="G23" i="2" l="1"/>
  <c r="G10" i="2"/>
  <c r="G9" i="2" s="1"/>
  <c r="G8" i="2" s="1"/>
  <c r="G7" i="2" s="1"/>
</calcChain>
</file>

<file path=xl/sharedStrings.xml><?xml version="1.0" encoding="utf-8"?>
<sst xmlns="http://schemas.openxmlformats.org/spreadsheetml/2006/main" count="679" uniqueCount="334">
  <si>
    <t>Aufmaß:</t>
  </si>
  <si>
    <t/>
  </si>
  <si>
    <t>Menge</t>
  </si>
  <si>
    <t>Einheit</t>
  </si>
  <si>
    <t>EP</t>
  </si>
  <si>
    <t>Nachlass</t>
  </si>
  <si>
    <t>GB</t>
  </si>
  <si>
    <t>Brutto</t>
  </si>
  <si>
    <t>01</t>
  </si>
  <si>
    <t>Allgemeines</t>
  </si>
  <si>
    <t>01.01</t>
  </si>
  <si>
    <t>Material</t>
  </si>
  <si>
    <t>01.02</t>
  </si>
  <si>
    <t>Baustelleneinrichtung</t>
  </si>
  <si>
    <t>Baustelle einrichten</t>
  </si>
  <si>
    <t>psch</t>
  </si>
  <si>
    <t>Baustelleneinrichtung vorhalten</t>
  </si>
  <si>
    <t>Mt</t>
  </si>
  <si>
    <t>Baustelle räumen</t>
  </si>
  <si>
    <t>01.03</t>
  </si>
  <si>
    <t>Baustellensicherung</t>
  </si>
  <si>
    <t>Bereitstellung SiGeKo</t>
  </si>
  <si>
    <t>Einholung Verkehrsrechtliche Anordnungen</t>
  </si>
  <si>
    <t>m</t>
  </si>
  <si>
    <t>Verkehrssicherung</t>
  </si>
  <si>
    <t>Hilfsbrücke Grundstücksüberfahrten</t>
  </si>
  <si>
    <t>St</t>
  </si>
  <si>
    <t>Fußgängerbrücke</t>
  </si>
  <si>
    <t>02</t>
  </si>
  <si>
    <t>Tiefbau</t>
  </si>
  <si>
    <t>Wiederherstellung Oberflächen</t>
  </si>
  <si>
    <t>Organisation Tiefbau</t>
  </si>
  <si>
    <t>provisorische Verfüllung</t>
  </si>
  <si>
    <t>Fußgängerverkehr</t>
  </si>
  <si>
    <t>Wasserhaltung</t>
  </si>
  <si>
    <t>Schutz der ausgebauten Materiales</t>
  </si>
  <si>
    <t>arbeitstägliche Reinigung</t>
  </si>
  <si>
    <t>Sicherung Grenzsteine</t>
  </si>
  <si>
    <t>Sicherung Leitungsbestand</t>
  </si>
  <si>
    <t>Prüfungen</t>
  </si>
  <si>
    <t>Abrechnung Volumina</t>
  </si>
  <si>
    <t>Definition der Homogenbereiche</t>
  </si>
  <si>
    <t>02.01</t>
  </si>
  <si>
    <t>Oberflächen</t>
  </si>
  <si>
    <t>Zusätzliche Abrechnung Leitungsgraben</t>
  </si>
  <si>
    <t>Wiederherstellung</t>
  </si>
  <si>
    <t>Betonpflaster</t>
  </si>
  <si>
    <t>m²</t>
  </si>
  <si>
    <t>Natursteinpflaster</t>
  </si>
  <si>
    <t>Gehwegplatten bis 0,4 m²</t>
  </si>
  <si>
    <t>Großplatten</t>
  </si>
  <si>
    <t>Mehraufwand Bettung in Beton</t>
  </si>
  <si>
    <t>Rasenoberfläche</t>
  </si>
  <si>
    <t>Schotterrasen</t>
  </si>
  <si>
    <t>Rasengittersteine</t>
  </si>
  <si>
    <t>ungebundene Oberfläche</t>
  </si>
  <si>
    <t>Beton</t>
  </si>
  <si>
    <t>Beton Mehrstärke</t>
  </si>
  <si>
    <t>Asphalt</t>
  </si>
  <si>
    <t>Asphalt Mehrstärke</t>
  </si>
  <si>
    <t>Kant-, Bord- und Rinnensteine</t>
  </si>
  <si>
    <t>endgültige Fahrbahnmarkierung</t>
  </si>
  <si>
    <t>ungebundene Tragschicht Mehrstärke</t>
  </si>
  <si>
    <t>02.02</t>
  </si>
  <si>
    <t>offener Tiefbau</t>
  </si>
  <si>
    <t>Handschachtung</t>
  </si>
  <si>
    <t>m³</t>
  </si>
  <si>
    <t>Leitungsgraben 70 cm Tiefe</t>
  </si>
  <si>
    <t>Leitungsgraben 90 cm Tiefe</t>
  </si>
  <si>
    <t>Leitungsgraben 100 cm Tiefe</t>
  </si>
  <si>
    <t>Leitungsgraben 120 cm Tiefe</t>
  </si>
  <si>
    <t>Suchschachtung 125 cm Tiefe</t>
  </si>
  <si>
    <t>02.03</t>
  </si>
  <si>
    <t>Baugruben</t>
  </si>
  <si>
    <t>Anbindung Graben an Grube</t>
  </si>
  <si>
    <t>enthaltene Leistungen</t>
  </si>
  <si>
    <t>Baugrube 80 cm x 80 cm, 80 cm tief</t>
  </si>
  <si>
    <t>St.</t>
  </si>
  <si>
    <t>Baugrube 80 cm x 100 cm, 80 cm tief</t>
  </si>
  <si>
    <t>Baugrube 80 cm x 120 cm, 80 cm tief</t>
  </si>
  <si>
    <t>Baugrube 80 cm x 150 cm, 80 cm tief</t>
  </si>
  <si>
    <t>Baugrube 100 cm x 150 cm, 80 cm tief</t>
  </si>
  <si>
    <t>Baugrube 150 cm x 200 cm, bis 125 cm tief</t>
  </si>
  <si>
    <t>Baugrube 150 cm x 250 cm, bis 125 cm tief</t>
  </si>
  <si>
    <t>Zulage Baugruben für Tiefe über 80 cm bis 125 cm</t>
  </si>
  <si>
    <t>Baugrube &gt; 4,7 m³</t>
  </si>
  <si>
    <t>02.04</t>
  </si>
  <si>
    <t>Hindernisse</t>
  </si>
  <si>
    <t>Fotodokumentation</t>
  </si>
  <si>
    <t>Beseitigen von Hindernissen</t>
  </si>
  <si>
    <t>HGT</t>
  </si>
  <si>
    <t>HGT Mehrstärke</t>
  </si>
  <si>
    <t>Büsche, Hecken und Sträucher roden</t>
  </si>
  <si>
    <t>Büsche, Hecken und Sträucher sichern</t>
  </si>
  <si>
    <t>02.05</t>
  </si>
  <si>
    <t>gesteuerte Horizontal-Spülbohrung</t>
  </si>
  <si>
    <t>Nebenleistungen</t>
  </si>
  <si>
    <t>Fehlbohrungen</t>
  </si>
  <si>
    <t>Gesteuerte Horizontal-Spülbohrung bis DA 90</t>
  </si>
  <si>
    <t>Gesteuerte Horizontal-Spülbohrung bis DA 160</t>
  </si>
  <si>
    <t>Gesteuerte Horizontal-Spülbohrung bis DA 220</t>
  </si>
  <si>
    <t>Gesteuerte Horizontal-Spülbohrung bis DA 300</t>
  </si>
  <si>
    <t>Mehraufwand Bohrlänge kürzer als 40m</t>
  </si>
  <si>
    <t>Mehraufwand Dämmer Horizontal-Spülbohrung bis DA 160</t>
  </si>
  <si>
    <t>02.06</t>
  </si>
  <si>
    <t>Ungesteuerte Bodenverdrängungsverfahren</t>
  </si>
  <si>
    <t>Einzellängen</t>
  </si>
  <si>
    <t>Erdrakete bis DA 65</t>
  </si>
  <si>
    <t>Erdrakete bis DA 130</t>
  </si>
  <si>
    <t>Erdrakete bis DA 160</t>
  </si>
  <si>
    <t>03</t>
  </si>
  <si>
    <t>Schächte, Schränke</t>
  </si>
  <si>
    <t>Hinweistext</t>
  </si>
  <si>
    <t>03.01</t>
  </si>
  <si>
    <t>Kabelschächte</t>
  </si>
  <si>
    <t>Setzen Ziehschacht</t>
  </si>
  <si>
    <t>Setzen Muffenschacht</t>
  </si>
  <si>
    <t>03.02</t>
  </si>
  <si>
    <t>NVt-Schränke</t>
  </si>
  <si>
    <t>Setzen NVt -Schrank</t>
  </si>
  <si>
    <t>03.03</t>
  </si>
  <si>
    <t>MFG</t>
  </si>
  <si>
    <t>Setzen Multifunktionsgehäuse 18 (MFG 18)</t>
  </si>
  <si>
    <t>Setzen Stromanschlusssäule</t>
  </si>
  <si>
    <t>04</t>
  </si>
  <si>
    <t>Herstellung Hausanschlüsse</t>
  </si>
  <si>
    <t>04.01</t>
  </si>
  <si>
    <t>Abstimmung mit dem Gebäudeeigentümer</t>
  </si>
  <si>
    <t>Anwohnerinformation</t>
  </si>
  <si>
    <t>04.02</t>
  </si>
  <si>
    <t>Gebäudeeinführung</t>
  </si>
  <si>
    <t>Hauseinführung unterirdisch</t>
  </si>
  <si>
    <t>Hauseinführung oberirdisch</t>
  </si>
  <si>
    <t>Nutzung vorhandene Hauseinführung</t>
  </si>
  <si>
    <t>05</t>
  </si>
  <si>
    <t>Rohr-/ Mikrorohrverlegung</t>
  </si>
  <si>
    <t>Rohrverbindungen</t>
  </si>
  <si>
    <t>Abrechnung im Endzustand</t>
  </si>
  <si>
    <t>05.01</t>
  </si>
  <si>
    <t>Erdverlegung Kabelschutzrohre</t>
  </si>
  <si>
    <t>Erdverlegung Kabelschutzrohr</t>
  </si>
  <si>
    <t>05.02</t>
  </si>
  <si>
    <t>Erdverlegung Mikrorohre</t>
  </si>
  <si>
    <t>Erdverlegung Mikrorohr</t>
  </si>
  <si>
    <t>Erdverlegung Mikrorohrverband</t>
  </si>
  <si>
    <t>05.03</t>
  </si>
  <si>
    <t>Verlegung Mikrorohre in Kabelschutzrohr</t>
  </si>
  <si>
    <t>Einzukalkulierende Leistungen</t>
  </si>
  <si>
    <t>Rohrverlegung Mikrorohr</t>
  </si>
  <si>
    <t>Rohrverlegung Mikrorohrverband</t>
  </si>
  <si>
    <t>05.04</t>
  </si>
  <si>
    <t>Verlegung im Gebäude / in begehbaren Kanälen</t>
  </si>
  <si>
    <t>Bohrung Wand Durchmesser bis 30 mm</t>
  </si>
  <si>
    <t>Bohrung Wand Durchmesser über 30 mm bis 70 mm</t>
  </si>
  <si>
    <t>Brandschutzabschottung</t>
  </si>
  <si>
    <t>Verlegung Mikrorohr auf Kabelrinne</t>
  </si>
  <si>
    <t>Verlegung Mikrorohrverband auf Kabelrinne</t>
  </si>
  <si>
    <t>Verlegung Mikrorohr mit Schellen</t>
  </si>
  <si>
    <t>Verlegung Installationsrohr</t>
  </si>
  <si>
    <t>Verlegung Mikrorohr im Installationsrohr</t>
  </si>
  <si>
    <t>06</t>
  </si>
  <si>
    <t>Glasfaser-Kabelnetz</t>
  </si>
  <si>
    <t>Bezeichnung</t>
  </si>
  <si>
    <t>06.01</t>
  </si>
  <si>
    <t>Glasfaser-Kabelverlegung</t>
  </si>
  <si>
    <t>Weiterblasen</t>
  </si>
  <si>
    <t>Einblasen LWL-Mikrokabel</t>
  </si>
  <si>
    <t>Einblasen LWL-Minikabel</t>
  </si>
  <si>
    <t>Verlegung LWL-Universalkabel im Kabelschutzrohr</t>
  </si>
  <si>
    <t>Verlegung LWL-Universalkabel auf Kabelrinne</t>
  </si>
  <si>
    <t>Verlegung LWL-Universalkabel im Installationsrohr</t>
  </si>
  <si>
    <t>06.02</t>
  </si>
  <si>
    <t>Glasfaser-Montage</t>
  </si>
  <si>
    <t>Crimp-Spleißschutze</t>
  </si>
  <si>
    <t>Montage Glasfaser-AP</t>
  </si>
  <si>
    <t>Montage Glasfaser-Muffe</t>
  </si>
  <si>
    <t>Montage Splitter</t>
  </si>
  <si>
    <t>Spleiß</t>
  </si>
  <si>
    <t>ungespleißte Fasern aufbereiten und ablegen</t>
  </si>
  <si>
    <t>beidseitige OTDR-Messung</t>
  </si>
  <si>
    <t>einseitige OTDR-Messung</t>
  </si>
  <si>
    <t>Dämpfungsmessung</t>
  </si>
  <si>
    <t>07</t>
  </si>
  <si>
    <t>Projektmanagement</t>
  </si>
  <si>
    <t>07.01</t>
  </si>
  <si>
    <t>Abstecken der Tiefbautrasse</t>
  </si>
  <si>
    <t>Beweissicherung</t>
  </si>
  <si>
    <t>07.02</t>
  </si>
  <si>
    <t>Dokumentation</t>
  </si>
  <si>
    <t>Lagedokumentation</t>
  </si>
  <si>
    <t>Grenzpunkt einmessen und abstecken</t>
  </si>
  <si>
    <t>Grenzpunkt wiederherstellen</t>
  </si>
  <si>
    <t>Dokumentation Mikrorohr- und Glasfaserkabelnetz</t>
  </si>
  <si>
    <t>Tiefbau und Schutzrohranlage</t>
  </si>
  <si>
    <t>Kabel und Faseraufteilung</t>
  </si>
  <si>
    <t>Meldung Home passed und Home connected</t>
  </si>
  <si>
    <t>08</t>
  </si>
  <si>
    <t>Stundenlohnarbeiten und Verrechnungssätze</t>
  </si>
  <si>
    <t>08.01</t>
  </si>
  <si>
    <t>Stundenlohnarbeiten</t>
  </si>
  <si>
    <t>Stundenlohnarbeit</t>
  </si>
  <si>
    <t>Werker/Maschinenwerker</t>
  </si>
  <si>
    <t>h</t>
  </si>
  <si>
    <t>Fachwerker/Maschinisten/Kraftfahrer</t>
  </si>
  <si>
    <t>Facharbeiter/Baugeräteführer/Berufskraftfahrer</t>
  </si>
  <si>
    <t>Spezialfacharbeiter/Baumaschinenführer</t>
  </si>
  <si>
    <t>Vorarbeiter/Baumaschinen-Vorarbeiter</t>
  </si>
  <si>
    <t>Werkpolier/Baumaschinen-Fachmeister</t>
  </si>
  <si>
    <t>Glasfaser-Messtechniker</t>
  </si>
  <si>
    <t>Warnposten</t>
  </si>
  <si>
    <t>09</t>
  </si>
  <si>
    <t>Maßnahmen HKW Standorte</t>
  </si>
  <si>
    <t>09.01</t>
  </si>
  <si>
    <t>Einweisung</t>
  </si>
  <si>
    <t>Mitarbeiterschulung</t>
  </si>
  <si>
    <t>E-Learning Vorabeiter</t>
  </si>
  <si>
    <t>E-Learning Mitarbeiter</t>
  </si>
  <si>
    <t>Arbeitseinweisung</t>
  </si>
  <si>
    <t>09.02</t>
  </si>
  <si>
    <t>Gefährdungsbeurteilung</t>
  </si>
  <si>
    <t>Gefährungsbeurteilung</t>
  </si>
  <si>
    <t>Datum:</t>
  </si>
  <si>
    <t>01.02.010</t>
  </si>
  <si>
    <t>01.02.020</t>
  </si>
  <si>
    <t>01.02.030</t>
  </si>
  <si>
    <t>01.03.010</t>
  </si>
  <si>
    <t>01.03.020</t>
  </si>
  <si>
    <t>01.03.030</t>
  </si>
  <si>
    <t>01.03.040</t>
  </si>
  <si>
    <t>01.03.050</t>
  </si>
  <si>
    <t>02.01.010</t>
  </si>
  <si>
    <t>02.01.020</t>
  </si>
  <si>
    <t>02.01.030</t>
  </si>
  <si>
    <t>02.01.040</t>
  </si>
  <si>
    <t>02.01.050</t>
  </si>
  <si>
    <t>02.01.060</t>
  </si>
  <si>
    <t>02.01.070</t>
  </si>
  <si>
    <t>02.01.080</t>
  </si>
  <si>
    <t>02.01.090</t>
  </si>
  <si>
    <t>02.01.100</t>
  </si>
  <si>
    <t>02.01.110</t>
  </si>
  <si>
    <t>02.01.120</t>
  </si>
  <si>
    <t>02.01.130</t>
  </si>
  <si>
    <t>02.01.140</t>
  </si>
  <si>
    <t>02.01.150</t>
  </si>
  <si>
    <t>02.01.160</t>
  </si>
  <si>
    <t>02.02.010</t>
  </si>
  <si>
    <t>02.02.020</t>
  </si>
  <si>
    <t>02.02.030</t>
  </si>
  <si>
    <t>02.02.040</t>
  </si>
  <si>
    <t>02.02.050</t>
  </si>
  <si>
    <t>02.02.060</t>
  </si>
  <si>
    <t>02.03.010</t>
  </si>
  <si>
    <t>02.03.020</t>
  </si>
  <si>
    <t>02.03.030</t>
  </si>
  <si>
    <t>02.03.040</t>
  </si>
  <si>
    <t>02.03.050</t>
  </si>
  <si>
    <t>02.03.060</t>
  </si>
  <si>
    <t>02.03.070</t>
  </si>
  <si>
    <t>02.03.080</t>
  </si>
  <si>
    <t>02.03.090</t>
  </si>
  <si>
    <t>02.04.010</t>
  </si>
  <si>
    <t>02.04.020</t>
  </si>
  <si>
    <t>02.04.030</t>
  </si>
  <si>
    <t>02.04.040</t>
  </si>
  <si>
    <t>02.04.050</t>
  </si>
  <si>
    <t>02.05.010</t>
  </si>
  <si>
    <t>02.05.020</t>
  </si>
  <si>
    <t>02.05.030</t>
  </si>
  <si>
    <t>02.05.040</t>
  </si>
  <si>
    <t>02.05.050</t>
  </si>
  <si>
    <t>02.05.060</t>
  </si>
  <si>
    <t>02.06.010</t>
  </si>
  <si>
    <t>02.06.020</t>
  </si>
  <si>
    <t>02.06.030</t>
  </si>
  <si>
    <t>03.01.010</t>
  </si>
  <si>
    <t>03.01.020</t>
  </si>
  <si>
    <t>03.02.010</t>
  </si>
  <si>
    <t>03.03.010</t>
  </si>
  <si>
    <t>03.03.020</t>
  </si>
  <si>
    <t>04.01.010</t>
  </si>
  <si>
    <t>04.01.020</t>
  </si>
  <si>
    <t>04.02.010</t>
  </si>
  <si>
    <t>04.02.020</t>
  </si>
  <si>
    <t>04.02.030</t>
  </si>
  <si>
    <t>05.01.010</t>
  </si>
  <si>
    <t>05.02.010</t>
  </si>
  <si>
    <t>05.02.020</t>
  </si>
  <si>
    <t>05.03.010</t>
  </si>
  <si>
    <t>05.03.020</t>
  </si>
  <si>
    <t>05.04.010</t>
  </si>
  <si>
    <t>05.04.020</t>
  </si>
  <si>
    <t>05.04.030</t>
  </si>
  <si>
    <t>05.04.040</t>
  </si>
  <si>
    <t>05.04.050</t>
  </si>
  <si>
    <t>05.04.060</t>
  </si>
  <si>
    <t>05.04.070</t>
  </si>
  <si>
    <t>05.04.080</t>
  </si>
  <si>
    <t>06.01.010</t>
  </si>
  <si>
    <t>06.01.020</t>
  </si>
  <si>
    <t>06.01.030</t>
  </si>
  <si>
    <t>06.01.040</t>
  </si>
  <si>
    <t>06.01.050</t>
  </si>
  <si>
    <t>06.02.010</t>
  </si>
  <si>
    <t>06.02.020</t>
  </si>
  <si>
    <t>06.02.030</t>
  </si>
  <si>
    <t>06.02.040</t>
  </si>
  <si>
    <t>06.02.050</t>
  </si>
  <si>
    <t>06.02.060</t>
  </si>
  <si>
    <t>06.02.070</t>
  </si>
  <si>
    <t>06.02.080</t>
  </si>
  <si>
    <t>07.01.010</t>
  </si>
  <si>
    <t>07.01.020</t>
  </si>
  <si>
    <t>07.02.010</t>
  </si>
  <si>
    <t>07.02.020</t>
  </si>
  <si>
    <t>07.02.030</t>
  </si>
  <si>
    <t>07.02.040</t>
  </si>
  <si>
    <t>07.02.050</t>
  </si>
  <si>
    <t>07.02.060</t>
  </si>
  <si>
    <t>08.01.010</t>
  </si>
  <si>
    <t>08.01.020</t>
  </si>
  <si>
    <t>08.01.030</t>
  </si>
  <si>
    <t>08.01.040</t>
  </si>
  <si>
    <t>08.01.050</t>
  </si>
  <si>
    <t>08.01.060</t>
  </si>
  <si>
    <t>08.01.070</t>
  </si>
  <si>
    <t>08.01.080</t>
  </si>
  <si>
    <t>09.01.010</t>
  </si>
  <si>
    <t>09.01.020</t>
  </si>
  <si>
    <t>09.01.030</t>
  </si>
  <si>
    <t>09.02.010</t>
  </si>
  <si>
    <t>09.03.010</t>
  </si>
  <si>
    <t>Weiterberechnung inkl. Handling Fee</t>
  </si>
  <si>
    <t>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</si>
</sst>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9">
    <xf numFmtId="0" fontId="0" fillId="0" borderId="0" xfId="0"/>
    <xf numFmtId="49" fontId="2" fillId="0" borderId="0" xfId="1" applyNumberFormat="1" applyFont="1" applyAlignment="1">
      <alignment vertical="top"/>
    </xf>
    <xf numFmtId="0" fontId="0" fillId="0" borderId="0" xfId="1" applyFont="1" applyAlignment="1">
      <alignment vertical="top"/>
    </xf>
    <xf numFmtId="164" fontId="0" fillId="0" borderId="0" xfId="1" applyNumberFormat="1" applyFont="1" applyAlignment="1">
      <alignment vertical="top"/>
    </xf>
    <xf numFmtId="49" fontId="0" fillId="0" borderId="0" xfId="1" applyNumberFormat="1" applyFont="1" applyAlignment="1">
      <alignment vertical="top"/>
    </xf>
    <xf numFmtId="4" fontId="0" fillId="0" borderId="1" xfId="1" applyNumberFormat="1" applyFont="1" applyBorder="1" applyAlignment="1">
      <alignment vertical="top"/>
    </xf>
    <xf numFmtId="4" fontId="0" fillId="0" borderId="0" xfId="1" applyNumberFormat="1" applyFont="1" applyAlignment="1">
      <alignment vertical="top"/>
    </xf>
    <xf numFmtId="0" fontId="1" fillId="0" borderId="0" xfId="2"/>
    <xf numFmtId="49" fontId="2" fillId="0" borderId="0" xfId="1" applyNumberFormat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164" fontId="2" fillId="0" borderId="0" xfId="1" applyNumberFormat="1" applyFont="1" applyAlignment="1">
      <alignment horizontal="center" vertical="top"/>
    </xf>
    <xf numFmtId="4" fontId="2" fillId="0" borderId="1" xfId="1" applyNumberFormat="1" applyFont="1" applyBorder="1" applyAlignment="1">
      <alignment horizontal="center" vertical="top"/>
    </xf>
    <xf numFmtId="4" fontId="2" fillId="0" borderId="0" xfId="1" applyNumberFormat="1" applyFont="1" applyAlignment="1">
      <alignment horizontal="center" vertical="top"/>
    </xf>
    <xf numFmtId="0" fontId="2" fillId="0" borderId="0" xfId="1" applyFont="1" applyAlignment="1">
      <alignment horizontal="center"/>
    </xf>
    <xf numFmtId="0" fontId="2" fillId="0" borderId="0" xfId="1" applyFont="1" applyAlignment="1">
      <alignment vertical="top"/>
    </xf>
    <xf numFmtId="164" fontId="2" fillId="0" borderId="0" xfId="1" applyNumberFormat="1" applyFont="1" applyAlignment="1">
      <alignment vertical="top"/>
    </xf>
    <xf numFmtId="4" fontId="2" fillId="0" borderId="1" xfId="1" applyNumberFormat="1" applyFont="1" applyBorder="1" applyAlignment="1">
      <alignment vertical="top"/>
    </xf>
    <xf numFmtId="4" fontId="2" fillId="0" borderId="0" xfId="1" applyNumberFormat="1" applyFont="1" applyAlignment="1">
      <alignment vertical="top"/>
    </xf>
    <xf numFmtId="0" fontId="2" fillId="0" borderId="0" xfId="1" applyFont="1"/>
  </cellXfs>
  <cellStyles count="3">
    <cellStyle name="Normal" xfId="1" xr:uid="{B02DC25B-CCB8-4761-B188-9E8B405AF90C}"/>
    <cellStyle name="Standard" xfId="0" builtinId="0"/>
    <cellStyle name="Standard 2" xfId="2" xr:uid="{6C3DA7C2-F0AB-4C88-882F-B74024775D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0A2D9-8CEE-40EB-BDF4-B8B15A0B4021}">
  <dimension ref="A1:G189"/>
  <sheetViews>
    <sheetView tabSelected="1" workbookViewId="0">
      <selection activeCell="B1" sqref="B1"/>
    </sheetView>
  </sheetViews>
  <sheetFormatPr baseColWidth="10" defaultColWidth="8" defaultRowHeight="15" x14ac:dyDescent="0.25"/>
  <cols>
    <col min="1" max="1" width="19.140625" style="4" customWidth="1"/>
    <col min="2" max="2" width="45" style="2" customWidth="1"/>
    <col min="3" max="3" width="12" style="3" customWidth="1"/>
    <col min="4" max="4" width="12" style="4" customWidth="1"/>
    <col min="5" max="5" width="12" style="5" customWidth="1"/>
    <col min="6" max="6" width="12" style="2" customWidth="1"/>
    <col min="7" max="7" width="12" style="6" customWidth="1"/>
    <col min="8" max="16384" width="8" style="7"/>
  </cols>
  <sheetData>
    <row r="1" spans="1:7" x14ac:dyDescent="0.25">
      <c r="A1" s="1" t="s">
        <v>0</v>
      </c>
    </row>
    <row r="2" spans="1:7" x14ac:dyDescent="0.25">
      <c r="A2" s="1" t="s">
        <v>221</v>
      </c>
    </row>
    <row r="3" spans="1:7" x14ac:dyDescent="0.25">
      <c r="A3" s="1"/>
    </row>
    <row r="4" spans="1:7" x14ac:dyDescent="0.25">
      <c r="A4" s="4" t="s">
        <v>1</v>
      </c>
      <c r="B4" s="2" t="s">
        <v>1</v>
      </c>
      <c r="C4" s="3" t="s">
        <v>1</v>
      </c>
      <c r="D4" s="4" t="s">
        <v>1</v>
      </c>
      <c r="E4" s="5" t="s">
        <v>1</v>
      </c>
      <c r="F4" s="2" t="s">
        <v>1</v>
      </c>
      <c r="G4" s="6" t="s">
        <v>1</v>
      </c>
    </row>
    <row r="5" spans="1:7" x14ac:dyDescent="0.25">
      <c r="A5" s="4" t="s">
        <v>1</v>
      </c>
      <c r="B5" s="2" t="s">
        <v>1</v>
      </c>
      <c r="C5" s="3" t="s">
        <v>1</v>
      </c>
      <c r="D5" s="4" t="s">
        <v>1</v>
      </c>
    </row>
    <row r="6" spans="1:7" s="13" customFormat="1" x14ac:dyDescent="0.25">
      <c r="A6" s="8"/>
      <c r="B6" s="9"/>
      <c r="C6" s="10" t="s">
        <v>2</v>
      </c>
      <c r="D6" s="8" t="s">
        <v>3</v>
      </c>
      <c r="E6" s="11" t="s">
        <v>4</v>
      </c>
      <c r="F6" s="9" t="s">
        <v>5</v>
      </c>
      <c r="G6" s="12" t="s">
        <v>6</v>
      </c>
    </row>
    <row r="7" spans="1:7" s="18" customFormat="1" x14ac:dyDescent="0.25">
      <c r="A7" s="1" t="s">
        <v>1</v>
      </c>
      <c r="B7" s="14"/>
      <c r="C7" s="15"/>
      <c r="D7" s="1" t="s">
        <v>1</v>
      </c>
      <c r="E7" s="16" t="s">
        <v>7</v>
      </c>
      <c r="F7" s="14"/>
      <c r="G7" s="17">
        <f>G8+G9</f>
        <v>0</v>
      </c>
    </row>
    <row r="8" spans="1:7" s="18" customFormat="1" x14ac:dyDescent="0.25">
      <c r="A8" s="1" t="s">
        <v>1</v>
      </c>
      <c r="B8" s="14" t="s">
        <v>1</v>
      </c>
      <c r="C8" s="15" t="s">
        <v>1</v>
      </c>
      <c r="D8" s="1" t="s">
        <v>1</v>
      </c>
      <c r="E8" s="16"/>
      <c r="F8" s="14" t="s">
        <v>1</v>
      </c>
      <c r="G8" s="17">
        <f>ROUND(G9*19/100,2)</f>
        <v>0</v>
      </c>
    </row>
    <row r="9" spans="1:7" s="18" customFormat="1" x14ac:dyDescent="0.25">
      <c r="A9" s="1" t="s">
        <v>1</v>
      </c>
      <c r="B9" s="14" t="s">
        <v>1</v>
      </c>
      <c r="C9" s="15" t="s">
        <v>1</v>
      </c>
      <c r="D9" s="1" t="s">
        <v>1</v>
      </c>
      <c r="E9" s="16"/>
      <c r="F9" s="14" t="s">
        <v>1</v>
      </c>
      <c r="G9" s="17">
        <f>ROUND(G10+G23+G97+G107+G115+G138+G157+G169+G180,2)-ROUND(ROUND(G10+G23+G97+G107+G115+G138+G157+G169+G180,2)*F7,2)</f>
        <v>0</v>
      </c>
    </row>
    <row r="10" spans="1:7" s="18" customFormat="1" x14ac:dyDescent="0.25">
      <c r="A10" s="1" t="s">
        <v>8</v>
      </c>
      <c r="B10" s="14" t="s">
        <v>9</v>
      </c>
      <c r="C10" s="15"/>
      <c r="D10" s="1" t="s">
        <v>1</v>
      </c>
      <c r="E10" s="16"/>
      <c r="F10" s="14"/>
      <c r="G10" s="17">
        <f>ROUND(G11+G13+G17,2)-ROUND(ROUND(G11+G13+G17,2)*F10,2)</f>
        <v>0</v>
      </c>
    </row>
    <row r="11" spans="1:7" s="18" customFormat="1" x14ac:dyDescent="0.25">
      <c r="A11" s="1" t="s">
        <v>10</v>
      </c>
      <c r="B11" s="14" t="s">
        <v>11</v>
      </c>
      <c r="C11" s="15"/>
      <c r="D11" s="1" t="s">
        <v>1</v>
      </c>
      <c r="E11" s="16"/>
      <c r="F11" s="14"/>
      <c r="G11" s="17"/>
    </row>
    <row r="12" spans="1:7" x14ac:dyDescent="0.25">
      <c r="A12" s="4" t="s">
        <v>1</v>
      </c>
      <c r="B12" s="2" t="s">
        <v>11</v>
      </c>
      <c r="D12" s="4" t="s">
        <v>1</v>
      </c>
      <c r="E12" s="5" t="s">
        <v>1</v>
      </c>
      <c r="F12" s="2" t="s">
        <v>1</v>
      </c>
      <c r="G12" s="6" t="s">
        <v>1</v>
      </c>
    </row>
    <row r="13" spans="1:7" s="18" customFormat="1" x14ac:dyDescent="0.25">
      <c r="A13" s="1" t="s">
        <v>12</v>
      </c>
      <c r="B13" s="14" t="s">
        <v>13</v>
      </c>
      <c r="C13" s="15"/>
      <c r="D13" s="1" t="s">
        <v>1</v>
      </c>
      <c r="E13" s="16"/>
      <c r="F13" s="14"/>
      <c r="G13" s="17">
        <f>ROUND(SUM(G14:G16),2)-ROUND(ROUND(SUM(G14:G16),2)*F13,2)</f>
        <v>0</v>
      </c>
    </row>
    <row r="14" spans="1:7" x14ac:dyDescent="0.25">
      <c r="A14" s="4" t="s">
        <v>222</v>
      </c>
      <c r="B14" s="2" t="s">
        <v>14</v>
      </c>
      <c r="D14" s="4" t="s">
        <v>15</v>
      </c>
      <c r="E14" s="5">
        <v>5500</v>
      </c>
      <c r="G14" s="6">
        <f>ROUND(C14*E14,2)-ROUND(ROUND(C14*E14,2)*F14,2)</f>
        <v>0</v>
      </c>
    </row>
    <row r="15" spans="1:7" x14ac:dyDescent="0.25">
      <c r="A15" s="4" t="s">
        <v>223</v>
      </c>
      <c r="B15" s="2" t="s">
        <v>16</v>
      </c>
      <c r="D15" s="4" t="s">
        <v>17</v>
      </c>
      <c r="E15" s="5">
        <v>6500</v>
      </c>
      <c r="G15" s="6">
        <f>ROUND(C15*E15,2)-ROUND(ROUND(C15*E15,2)*F15,2)</f>
        <v>0</v>
      </c>
    </row>
    <row r="16" spans="1:7" x14ac:dyDescent="0.25">
      <c r="A16" s="4" t="s">
        <v>224</v>
      </c>
      <c r="B16" s="2" t="s">
        <v>18</v>
      </c>
      <c r="D16" s="4" t="s">
        <v>15</v>
      </c>
      <c r="E16" s="5">
        <v>5500</v>
      </c>
      <c r="G16" s="6">
        <f>ROUND(C16*E16,2)-ROUND(ROUND(C16*E16,2)*F16,2)</f>
        <v>0</v>
      </c>
    </row>
    <row r="17" spans="1:7" s="18" customFormat="1" x14ac:dyDescent="0.25">
      <c r="A17" s="1" t="s">
        <v>19</v>
      </c>
      <c r="B17" s="14" t="s">
        <v>20</v>
      </c>
      <c r="C17" s="15"/>
      <c r="D17" s="1" t="s">
        <v>1</v>
      </c>
      <c r="E17" s="16"/>
      <c r="F17" s="14"/>
      <c r="G17" s="17">
        <f>ROUND(SUM(G18:G22),2)-ROUND(ROUND(SUM(G18:G22),2)*F17,2)</f>
        <v>0</v>
      </c>
    </row>
    <row r="18" spans="1:7" x14ac:dyDescent="0.25">
      <c r="A18" s="4" t="s">
        <v>225</v>
      </c>
      <c r="B18" s="2" t="s">
        <v>21</v>
      </c>
      <c r="D18" s="4" t="s">
        <v>17</v>
      </c>
      <c r="E18" s="5">
        <v>1</v>
      </c>
      <c r="G18" s="6">
        <f>ROUND(C18*E18,2)-ROUND(ROUND(C18*E18,2)*F18,2)</f>
        <v>0</v>
      </c>
    </row>
    <row r="19" spans="1:7" x14ac:dyDescent="0.25">
      <c r="A19" s="4" t="s">
        <v>226</v>
      </c>
      <c r="B19" s="2" t="s">
        <v>22</v>
      </c>
      <c r="D19" s="4" t="s">
        <v>23</v>
      </c>
      <c r="E19" s="5">
        <v>1.1499999999999999</v>
      </c>
      <c r="G19" s="6">
        <f>ROUND(C19*E19,2)-ROUND(ROUND(C19*E19,2)*F19,2)</f>
        <v>0</v>
      </c>
    </row>
    <row r="20" spans="1:7" x14ac:dyDescent="0.25">
      <c r="A20" s="4" t="s">
        <v>227</v>
      </c>
      <c r="B20" s="2" t="s">
        <v>24</v>
      </c>
      <c r="D20" s="4" t="s">
        <v>23</v>
      </c>
      <c r="E20" s="5">
        <v>20</v>
      </c>
      <c r="G20" s="6">
        <f>ROUND(C20*E20,2)-ROUND(ROUND(C20*E20,2)*F20,2)</f>
        <v>0</v>
      </c>
    </row>
    <row r="21" spans="1:7" x14ac:dyDescent="0.25">
      <c r="A21" s="4" t="s">
        <v>228</v>
      </c>
      <c r="B21" s="2" t="s">
        <v>25</v>
      </c>
      <c r="D21" s="4" t="s">
        <v>26</v>
      </c>
      <c r="E21" s="5">
        <v>198.8</v>
      </c>
      <c r="G21" s="6">
        <f>ROUND(C21*E21,2)-ROUND(ROUND(C21*E21,2)*F21,2)</f>
        <v>0</v>
      </c>
    </row>
    <row r="22" spans="1:7" x14ac:dyDescent="0.25">
      <c r="A22" s="4" t="s">
        <v>229</v>
      </c>
      <c r="B22" s="2" t="s">
        <v>27</v>
      </c>
      <c r="D22" s="4" t="s">
        <v>26</v>
      </c>
      <c r="E22" s="5">
        <v>149.5</v>
      </c>
      <c r="G22" s="6">
        <f>ROUND(C22*E22,2)-ROUND(ROUND(C22*E22,2)*F22,2)</f>
        <v>0</v>
      </c>
    </row>
    <row r="23" spans="1:7" s="18" customFormat="1" x14ac:dyDescent="0.25">
      <c r="A23" s="1" t="s">
        <v>28</v>
      </c>
      <c r="B23" s="14" t="s">
        <v>29</v>
      </c>
      <c r="C23" s="15"/>
      <c r="D23" s="1" t="s">
        <v>1</v>
      </c>
      <c r="E23" s="16"/>
      <c r="F23" s="14"/>
      <c r="G23" s="17">
        <f>ROUND(G36+G55+G62+G74+G81+G90,2)-ROUND(ROUND(G36+G55+G62+G74+G81+G90,2)*F23,2)</f>
        <v>0</v>
      </c>
    </row>
    <row r="24" spans="1:7" x14ac:dyDescent="0.25">
      <c r="A24" s="4" t="s">
        <v>1</v>
      </c>
      <c r="B24" s="2" t="s">
        <v>30</v>
      </c>
      <c r="D24" s="4" t="s">
        <v>1</v>
      </c>
      <c r="E24" s="5" t="s">
        <v>1</v>
      </c>
      <c r="F24" s="2" t="s">
        <v>1</v>
      </c>
      <c r="G24" s="6" t="s">
        <v>1</v>
      </c>
    </row>
    <row r="25" spans="1:7" x14ac:dyDescent="0.25">
      <c r="A25" s="4" t="s">
        <v>1</v>
      </c>
      <c r="B25" s="2" t="s">
        <v>31</v>
      </c>
      <c r="D25" s="4" t="s">
        <v>1</v>
      </c>
      <c r="E25" s="5" t="s">
        <v>1</v>
      </c>
      <c r="F25" s="2" t="s">
        <v>1</v>
      </c>
      <c r="G25" s="6" t="s">
        <v>1</v>
      </c>
    </row>
    <row r="26" spans="1:7" x14ac:dyDescent="0.25">
      <c r="A26" s="4" t="s">
        <v>1</v>
      </c>
      <c r="B26" s="2" t="s">
        <v>32</v>
      </c>
      <c r="D26" s="4" t="s">
        <v>1</v>
      </c>
      <c r="E26" s="5" t="s">
        <v>1</v>
      </c>
      <c r="F26" s="2" t="s">
        <v>1</v>
      </c>
      <c r="G26" s="6" t="s">
        <v>1</v>
      </c>
    </row>
    <row r="27" spans="1:7" x14ac:dyDescent="0.25">
      <c r="A27" s="4" t="s">
        <v>1</v>
      </c>
      <c r="B27" s="2" t="s">
        <v>33</v>
      </c>
      <c r="D27" s="4" t="s">
        <v>1</v>
      </c>
      <c r="E27" s="5" t="s">
        <v>1</v>
      </c>
      <c r="F27" s="2" t="s">
        <v>1</v>
      </c>
      <c r="G27" s="6" t="s">
        <v>1</v>
      </c>
    </row>
    <row r="28" spans="1:7" x14ac:dyDescent="0.25">
      <c r="A28" s="4" t="s">
        <v>1</v>
      </c>
      <c r="B28" s="2" t="s">
        <v>34</v>
      </c>
      <c r="D28" s="4" t="s">
        <v>1</v>
      </c>
      <c r="E28" s="5" t="s">
        <v>1</v>
      </c>
      <c r="F28" s="2" t="s">
        <v>1</v>
      </c>
      <c r="G28" s="6" t="s">
        <v>1</v>
      </c>
    </row>
    <row r="29" spans="1:7" x14ac:dyDescent="0.25">
      <c r="A29" s="4" t="s">
        <v>1</v>
      </c>
      <c r="B29" s="2" t="s">
        <v>35</v>
      </c>
      <c r="D29" s="4" t="s">
        <v>1</v>
      </c>
      <c r="E29" s="5" t="s">
        <v>1</v>
      </c>
      <c r="F29" s="2" t="s">
        <v>1</v>
      </c>
      <c r="G29" s="6" t="s">
        <v>1</v>
      </c>
    </row>
    <row r="30" spans="1:7" x14ac:dyDescent="0.25">
      <c r="A30" s="4" t="s">
        <v>1</v>
      </c>
      <c r="B30" s="2" t="s">
        <v>36</v>
      </c>
      <c r="D30" s="4" t="s">
        <v>1</v>
      </c>
      <c r="E30" s="5" t="s">
        <v>1</v>
      </c>
      <c r="F30" s="2" t="s">
        <v>1</v>
      </c>
      <c r="G30" s="6" t="s">
        <v>1</v>
      </c>
    </row>
    <row r="31" spans="1:7" x14ac:dyDescent="0.25">
      <c r="A31" s="4" t="s">
        <v>1</v>
      </c>
      <c r="B31" s="2" t="s">
        <v>37</v>
      </c>
      <c r="D31" s="4" t="s">
        <v>1</v>
      </c>
      <c r="E31" s="5" t="s">
        <v>1</v>
      </c>
      <c r="F31" s="2" t="s">
        <v>1</v>
      </c>
      <c r="G31" s="6" t="s">
        <v>1</v>
      </c>
    </row>
    <row r="32" spans="1:7" x14ac:dyDescent="0.25">
      <c r="A32" s="4" t="s">
        <v>1</v>
      </c>
      <c r="B32" s="2" t="s">
        <v>38</v>
      </c>
      <c r="D32" s="4" t="s">
        <v>1</v>
      </c>
      <c r="E32" s="5" t="s">
        <v>1</v>
      </c>
      <c r="F32" s="2" t="s">
        <v>1</v>
      </c>
      <c r="G32" s="6" t="s">
        <v>1</v>
      </c>
    </row>
    <row r="33" spans="1:7" x14ac:dyDescent="0.25">
      <c r="A33" s="4" t="s">
        <v>1</v>
      </c>
      <c r="B33" s="2" t="s">
        <v>39</v>
      </c>
      <c r="D33" s="4" t="s">
        <v>1</v>
      </c>
      <c r="E33" s="5" t="s">
        <v>1</v>
      </c>
      <c r="F33" s="2" t="s">
        <v>1</v>
      </c>
      <c r="G33" s="6" t="s">
        <v>1</v>
      </c>
    </row>
    <row r="34" spans="1:7" x14ac:dyDescent="0.25">
      <c r="A34" s="4" t="s">
        <v>1</v>
      </c>
      <c r="B34" s="2" t="s">
        <v>40</v>
      </c>
      <c r="D34" s="4" t="s">
        <v>1</v>
      </c>
      <c r="E34" s="5" t="s">
        <v>1</v>
      </c>
      <c r="F34" s="2" t="s">
        <v>1</v>
      </c>
      <c r="G34" s="6" t="s">
        <v>1</v>
      </c>
    </row>
    <row r="35" spans="1:7" x14ac:dyDescent="0.25">
      <c r="A35" s="4" t="s">
        <v>1</v>
      </c>
      <c r="B35" s="2" t="s">
        <v>41</v>
      </c>
      <c r="D35" s="4" t="s">
        <v>1</v>
      </c>
      <c r="E35" s="5" t="s">
        <v>1</v>
      </c>
      <c r="F35" s="2" t="s">
        <v>1</v>
      </c>
      <c r="G35" s="6" t="s">
        <v>1</v>
      </c>
    </row>
    <row r="36" spans="1:7" s="18" customFormat="1" x14ac:dyDescent="0.25">
      <c r="A36" s="1" t="s">
        <v>42</v>
      </c>
      <c r="B36" s="14" t="s">
        <v>43</v>
      </c>
      <c r="C36" s="15"/>
      <c r="D36" s="1" t="s">
        <v>1</v>
      </c>
      <c r="E36" s="16"/>
      <c r="F36" s="14"/>
      <c r="G36" s="17">
        <f>ROUND(SUM(G39:G54),2)-ROUND(ROUND(SUM(G39:G54),2)*F36,2)</f>
        <v>0</v>
      </c>
    </row>
    <row r="37" spans="1:7" x14ac:dyDescent="0.25">
      <c r="A37" s="4" t="s">
        <v>1</v>
      </c>
      <c r="B37" s="2" t="s">
        <v>44</v>
      </c>
      <c r="D37" s="4" t="s">
        <v>1</v>
      </c>
      <c r="E37" s="5" t="s">
        <v>1</v>
      </c>
      <c r="F37" s="2" t="s">
        <v>1</v>
      </c>
      <c r="G37" s="6" t="s">
        <v>1</v>
      </c>
    </row>
    <row r="38" spans="1:7" x14ac:dyDescent="0.25">
      <c r="A38" s="4" t="s">
        <v>1</v>
      </c>
      <c r="B38" s="2" t="s">
        <v>45</v>
      </c>
      <c r="D38" s="4" t="s">
        <v>1</v>
      </c>
      <c r="E38" s="5" t="s">
        <v>1</v>
      </c>
      <c r="F38" s="2" t="s">
        <v>1</v>
      </c>
      <c r="G38" s="6" t="s">
        <v>1</v>
      </c>
    </row>
    <row r="39" spans="1:7" x14ac:dyDescent="0.25">
      <c r="A39" s="4" t="s">
        <v>230</v>
      </c>
      <c r="B39" s="2" t="s">
        <v>46</v>
      </c>
      <c r="D39" s="4" t="s">
        <v>47</v>
      </c>
      <c r="E39" s="5">
        <v>52</v>
      </c>
      <c r="G39" s="6">
        <f>ROUND(C39*E39,2)-ROUND(ROUND(C39*E39,2)*F39,2)</f>
        <v>0</v>
      </c>
    </row>
    <row r="40" spans="1:7" x14ac:dyDescent="0.25">
      <c r="A40" s="4" t="s">
        <v>231</v>
      </c>
      <c r="B40" s="2" t="s">
        <v>48</v>
      </c>
      <c r="D40" s="4" t="s">
        <v>47</v>
      </c>
      <c r="E40" s="5">
        <v>79</v>
      </c>
      <c r="G40" s="6">
        <f>ROUND(C40*E40,2)-ROUND(ROUND(C40*E40,2)*F40,2)</f>
        <v>0</v>
      </c>
    </row>
    <row r="41" spans="1:7" x14ac:dyDescent="0.25">
      <c r="A41" s="4" t="s">
        <v>232</v>
      </c>
      <c r="B41" s="2" t="s">
        <v>49</v>
      </c>
      <c r="D41" s="4" t="s">
        <v>47</v>
      </c>
      <c r="E41" s="5">
        <v>50</v>
      </c>
      <c r="G41" s="6">
        <f>ROUND(C41*E41,2)-ROUND(ROUND(C41*E41,2)*F41,2)</f>
        <v>0</v>
      </c>
    </row>
    <row r="42" spans="1:7" x14ac:dyDescent="0.25">
      <c r="A42" s="4" t="s">
        <v>233</v>
      </c>
      <c r="B42" s="2" t="s">
        <v>50</v>
      </c>
      <c r="D42" s="4" t="s">
        <v>47</v>
      </c>
      <c r="E42" s="5">
        <v>88.4</v>
      </c>
      <c r="G42" s="6">
        <f>ROUND(C42*E42,2)-ROUND(ROUND(C42*E42,2)*F42,2)</f>
        <v>0</v>
      </c>
    </row>
    <row r="43" spans="1:7" x14ac:dyDescent="0.25">
      <c r="A43" s="4" t="s">
        <v>234</v>
      </c>
      <c r="B43" s="2" t="s">
        <v>51</v>
      </c>
      <c r="D43" s="4" t="s">
        <v>47</v>
      </c>
      <c r="E43" s="5">
        <v>49.8</v>
      </c>
      <c r="G43" s="6">
        <f>ROUND(C43*E43,2)-ROUND(ROUND(C43*E43,2)*F43,2)</f>
        <v>0</v>
      </c>
    </row>
    <row r="44" spans="1:7" x14ac:dyDescent="0.25">
      <c r="A44" s="4" t="s">
        <v>235</v>
      </c>
      <c r="B44" s="2" t="s">
        <v>52</v>
      </c>
      <c r="D44" s="4" t="s">
        <v>47</v>
      </c>
      <c r="E44" s="5">
        <v>16</v>
      </c>
    </row>
    <row r="45" spans="1:7" x14ac:dyDescent="0.25">
      <c r="A45" s="4" t="s">
        <v>236</v>
      </c>
      <c r="B45" s="2" t="s">
        <v>53</v>
      </c>
      <c r="D45" s="4" t="s">
        <v>47</v>
      </c>
      <c r="E45" s="5">
        <v>21</v>
      </c>
    </row>
    <row r="46" spans="1:7" x14ac:dyDescent="0.25">
      <c r="A46" s="4" t="s">
        <v>237</v>
      </c>
      <c r="B46" s="2" t="s">
        <v>54</v>
      </c>
      <c r="D46" s="4" t="s">
        <v>47</v>
      </c>
      <c r="E46" s="5">
        <v>42</v>
      </c>
      <c r="G46" s="6">
        <f>ROUND(C46*E46,2)-ROUND(ROUND(C46*E46,2)*F46,2)</f>
        <v>0</v>
      </c>
    </row>
    <row r="47" spans="1:7" x14ac:dyDescent="0.25">
      <c r="A47" s="4" t="s">
        <v>238</v>
      </c>
      <c r="B47" s="2" t="s">
        <v>55</v>
      </c>
      <c r="D47" s="4" t="s">
        <v>47</v>
      </c>
      <c r="E47" s="5">
        <v>26</v>
      </c>
    </row>
    <row r="48" spans="1:7" x14ac:dyDescent="0.25">
      <c r="A48" s="4" t="s">
        <v>239</v>
      </c>
      <c r="B48" s="2" t="s">
        <v>56</v>
      </c>
      <c r="D48" s="4" t="s">
        <v>47</v>
      </c>
      <c r="E48" s="5">
        <v>298</v>
      </c>
      <c r="G48" s="6">
        <f t="shared" ref="G48:G53" si="0">ROUND(C48*E48,2)-ROUND(ROUND(C48*E48,2)*F48,2)</f>
        <v>0</v>
      </c>
    </row>
    <row r="49" spans="1:7" x14ac:dyDescent="0.25">
      <c r="A49" s="4" t="s">
        <v>240</v>
      </c>
      <c r="B49" s="2" t="s">
        <v>57</v>
      </c>
      <c r="D49" s="4" t="s">
        <v>47</v>
      </c>
      <c r="E49" s="5">
        <v>90.5</v>
      </c>
      <c r="G49" s="6">
        <f t="shared" si="0"/>
        <v>0</v>
      </c>
    </row>
    <row r="50" spans="1:7" x14ac:dyDescent="0.25">
      <c r="A50" s="4" t="s">
        <v>241</v>
      </c>
      <c r="B50" s="2" t="s">
        <v>58</v>
      </c>
      <c r="D50" s="4" t="s">
        <v>47</v>
      </c>
      <c r="E50" s="5">
        <v>328</v>
      </c>
      <c r="G50" s="6">
        <f t="shared" si="0"/>
        <v>0</v>
      </c>
    </row>
    <row r="51" spans="1:7" x14ac:dyDescent="0.25">
      <c r="A51" s="4" t="s">
        <v>242</v>
      </c>
      <c r="B51" s="2" t="s">
        <v>59</v>
      </c>
      <c r="D51" s="4" t="s">
        <v>47</v>
      </c>
      <c r="E51" s="5">
        <v>79.95</v>
      </c>
      <c r="G51" s="6">
        <f t="shared" si="0"/>
        <v>0</v>
      </c>
    </row>
    <row r="52" spans="1:7" x14ac:dyDescent="0.25">
      <c r="A52" s="4" t="s">
        <v>243</v>
      </c>
      <c r="B52" s="2" t="s">
        <v>60</v>
      </c>
      <c r="D52" s="4" t="s">
        <v>23</v>
      </c>
      <c r="E52" s="5">
        <v>55</v>
      </c>
      <c r="G52" s="6">
        <f t="shared" si="0"/>
        <v>0</v>
      </c>
    </row>
    <row r="53" spans="1:7" x14ac:dyDescent="0.25">
      <c r="A53" s="4" t="s">
        <v>244</v>
      </c>
      <c r="B53" s="2" t="s">
        <v>61</v>
      </c>
      <c r="D53" s="4" t="s">
        <v>23</v>
      </c>
      <c r="E53" s="5">
        <v>49.2</v>
      </c>
      <c r="G53" s="6">
        <f t="shared" si="0"/>
        <v>0</v>
      </c>
    </row>
    <row r="54" spans="1:7" x14ac:dyDescent="0.25">
      <c r="A54" s="4" t="s">
        <v>245</v>
      </c>
      <c r="B54" s="2" t="s">
        <v>62</v>
      </c>
      <c r="D54" s="4" t="s">
        <v>47</v>
      </c>
      <c r="E54" s="5">
        <v>42</v>
      </c>
    </row>
    <row r="55" spans="1:7" s="18" customFormat="1" x14ac:dyDescent="0.25">
      <c r="A55" s="1" t="s">
        <v>63</v>
      </c>
      <c r="B55" s="14" t="s">
        <v>64</v>
      </c>
      <c r="C55" s="15"/>
      <c r="D55" s="1" t="s">
        <v>1</v>
      </c>
      <c r="E55" s="16"/>
      <c r="F55" s="14"/>
      <c r="G55" s="17">
        <f>ROUND(SUM(G56:G61),2)-ROUND(ROUND(SUM(G56:G61),2)*F55,2)</f>
        <v>0</v>
      </c>
    </row>
    <row r="56" spans="1:7" x14ac:dyDescent="0.25">
      <c r="A56" s="4" t="s">
        <v>246</v>
      </c>
      <c r="B56" s="2" t="s">
        <v>65</v>
      </c>
      <c r="D56" s="4" t="s">
        <v>66</v>
      </c>
      <c r="E56" s="5">
        <v>180</v>
      </c>
      <c r="G56" s="6">
        <f t="shared" ref="G56:G61" si="1">ROUND(C56*E56,2)-ROUND(ROUND(C56*E56,2)*F56,2)</f>
        <v>0</v>
      </c>
    </row>
    <row r="57" spans="1:7" x14ac:dyDescent="0.25">
      <c r="A57" s="4" t="s">
        <v>247</v>
      </c>
      <c r="B57" s="2" t="s">
        <v>67</v>
      </c>
      <c r="D57" s="4" t="s">
        <v>23</v>
      </c>
      <c r="E57" s="5">
        <v>59.2</v>
      </c>
      <c r="G57" s="6">
        <f t="shared" si="1"/>
        <v>0</v>
      </c>
    </row>
    <row r="58" spans="1:7" x14ac:dyDescent="0.25">
      <c r="A58" s="4" t="s">
        <v>248</v>
      </c>
      <c r="B58" s="2" t="s">
        <v>68</v>
      </c>
      <c r="D58" s="4" t="s">
        <v>23</v>
      </c>
      <c r="E58" s="5">
        <v>68</v>
      </c>
      <c r="G58" s="6">
        <f t="shared" si="1"/>
        <v>0</v>
      </c>
    </row>
    <row r="59" spans="1:7" x14ac:dyDescent="0.25">
      <c r="A59" s="4" t="s">
        <v>249</v>
      </c>
      <c r="B59" s="2" t="s">
        <v>69</v>
      </c>
      <c r="D59" s="4" t="s">
        <v>23</v>
      </c>
      <c r="E59" s="5">
        <v>69.5</v>
      </c>
      <c r="G59" s="6">
        <f t="shared" si="1"/>
        <v>0</v>
      </c>
    </row>
    <row r="60" spans="1:7" x14ac:dyDescent="0.25">
      <c r="A60" s="4" t="s">
        <v>250</v>
      </c>
      <c r="B60" s="2" t="s">
        <v>70</v>
      </c>
      <c r="D60" s="4" t="s">
        <v>23</v>
      </c>
      <c r="E60" s="5">
        <v>86</v>
      </c>
      <c r="G60" s="6">
        <f t="shared" si="1"/>
        <v>0</v>
      </c>
    </row>
    <row r="61" spans="1:7" x14ac:dyDescent="0.25">
      <c r="A61" s="4" t="s">
        <v>251</v>
      </c>
      <c r="B61" s="2" t="s">
        <v>71</v>
      </c>
      <c r="D61" s="4" t="s">
        <v>23</v>
      </c>
      <c r="E61" s="5">
        <v>175</v>
      </c>
      <c r="G61" s="6">
        <f t="shared" si="1"/>
        <v>0</v>
      </c>
    </row>
    <row r="62" spans="1:7" s="18" customFormat="1" x14ac:dyDescent="0.25">
      <c r="A62" s="1" t="s">
        <v>72</v>
      </c>
      <c r="B62" s="14" t="s">
        <v>73</v>
      </c>
      <c r="C62" s="15"/>
      <c r="D62" s="1" t="s">
        <v>1</v>
      </c>
      <c r="E62" s="16"/>
      <c r="F62" s="14"/>
      <c r="G62" s="17">
        <f>ROUND(SUM(G65:G73),2)-ROUND(ROUND(SUM(G65:G73),2)*F62,2)</f>
        <v>0</v>
      </c>
    </row>
    <row r="63" spans="1:7" x14ac:dyDescent="0.25">
      <c r="A63" s="4" t="s">
        <v>1</v>
      </c>
      <c r="B63" s="2" t="s">
        <v>74</v>
      </c>
      <c r="D63" s="4" t="s">
        <v>1</v>
      </c>
      <c r="E63" s="5" t="s">
        <v>1</v>
      </c>
      <c r="F63" s="2" t="s">
        <v>1</v>
      </c>
      <c r="G63" s="6" t="s">
        <v>1</v>
      </c>
    </row>
    <row r="64" spans="1:7" x14ac:dyDescent="0.25">
      <c r="A64" s="4" t="s">
        <v>1</v>
      </c>
      <c r="B64" s="2" t="s">
        <v>75</v>
      </c>
      <c r="D64" s="4" t="s">
        <v>1</v>
      </c>
      <c r="E64" s="5" t="s">
        <v>1</v>
      </c>
      <c r="F64" s="2" t="s">
        <v>1</v>
      </c>
      <c r="G64" s="6" t="s">
        <v>1</v>
      </c>
    </row>
    <row r="65" spans="1:7" x14ac:dyDescent="0.25">
      <c r="A65" s="4" t="s">
        <v>252</v>
      </c>
      <c r="B65" s="2" t="s">
        <v>76</v>
      </c>
      <c r="D65" s="4" t="s">
        <v>77</v>
      </c>
      <c r="E65" s="5">
        <v>129.6</v>
      </c>
      <c r="G65" s="6">
        <f>ROUND(C65*E65,2)-ROUND(ROUND(C65*E65,2)*F65,2)</f>
        <v>0</v>
      </c>
    </row>
    <row r="66" spans="1:7" x14ac:dyDescent="0.25">
      <c r="A66" s="4" t="s">
        <v>253</v>
      </c>
      <c r="B66" s="2" t="s">
        <v>78</v>
      </c>
      <c r="D66" s="4" t="s">
        <v>77</v>
      </c>
      <c r="E66" s="5">
        <v>183.4</v>
      </c>
      <c r="G66" s="6">
        <f>ROUND(C66*E66,2)-ROUND(ROUND(C66*E66,2)*F66,2)</f>
        <v>0</v>
      </c>
    </row>
    <row r="67" spans="1:7" x14ac:dyDescent="0.25">
      <c r="A67" s="4" t="s">
        <v>254</v>
      </c>
      <c r="B67" s="2" t="s">
        <v>79</v>
      </c>
      <c r="D67" s="4" t="s">
        <v>77</v>
      </c>
      <c r="E67" s="5">
        <v>192.8</v>
      </c>
      <c r="G67" s="6">
        <f>ROUND(C67*E67,2)-ROUND(ROUND(C67*E67,2)*F67,2)</f>
        <v>0</v>
      </c>
    </row>
    <row r="68" spans="1:7" x14ac:dyDescent="0.25">
      <c r="A68" s="4" t="s">
        <v>255</v>
      </c>
      <c r="B68" s="2" t="s">
        <v>80</v>
      </c>
      <c r="D68" s="4" t="s">
        <v>77</v>
      </c>
      <c r="E68" s="5">
        <v>268.39999999999998</v>
      </c>
    </row>
    <row r="69" spans="1:7" x14ac:dyDescent="0.25">
      <c r="A69" s="4" t="s">
        <v>256</v>
      </c>
      <c r="B69" s="2" t="s">
        <v>81</v>
      </c>
      <c r="D69" s="4" t="s">
        <v>77</v>
      </c>
      <c r="E69" s="5">
        <v>332</v>
      </c>
    </row>
    <row r="70" spans="1:7" x14ac:dyDescent="0.25">
      <c r="A70" s="4" t="s">
        <v>257</v>
      </c>
      <c r="B70" s="2" t="s">
        <v>82</v>
      </c>
      <c r="D70" s="4" t="s">
        <v>77</v>
      </c>
      <c r="E70" s="5">
        <v>546.75</v>
      </c>
      <c r="G70" s="6">
        <f>ROUND(C70*E70,2)-ROUND(ROUND(C70*E70,2)*F70,2)</f>
        <v>0</v>
      </c>
    </row>
    <row r="71" spans="1:7" x14ac:dyDescent="0.25">
      <c r="A71" s="4" t="s">
        <v>258</v>
      </c>
      <c r="B71" s="2" t="s">
        <v>83</v>
      </c>
      <c r="D71" s="4" t="s">
        <v>77</v>
      </c>
      <c r="E71" s="5">
        <v>553.70000000000005</v>
      </c>
      <c r="G71" s="6">
        <f>ROUND(C71*E71,2)-ROUND(ROUND(C71*E71,2)*F71,2)</f>
        <v>0</v>
      </c>
    </row>
    <row r="72" spans="1:7" x14ac:dyDescent="0.25">
      <c r="A72" s="4" t="s">
        <v>259</v>
      </c>
      <c r="B72" s="2" t="s">
        <v>84</v>
      </c>
      <c r="D72" s="4" t="s">
        <v>66</v>
      </c>
      <c r="E72" s="5">
        <v>149.1</v>
      </c>
      <c r="G72" s="6">
        <f>ROUND(C72*E72,2)-ROUND(ROUND(C72*E72,2)*F72,2)</f>
        <v>0</v>
      </c>
    </row>
    <row r="73" spans="1:7" x14ac:dyDescent="0.25">
      <c r="A73" s="4" t="s">
        <v>260</v>
      </c>
      <c r="B73" s="2" t="s">
        <v>85</v>
      </c>
      <c r="D73" s="4" t="s">
        <v>66</v>
      </c>
      <c r="E73" s="5">
        <v>245</v>
      </c>
    </row>
    <row r="74" spans="1:7" s="18" customFormat="1" x14ac:dyDescent="0.25">
      <c r="A74" s="1" t="s">
        <v>86</v>
      </c>
      <c r="B74" s="14" t="s">
        <v>87</v>
      </c>
      <c r="C74" s="15"/>
      <c r="D74" s="1" t="s">
        <v>1</v>
      </c>
      <c r="E74" s="16"/>
      <c r="F74" s="14"/>
      <c r="G74" s="17">
        <f>ROUND(SUM(G76:G80),2)-ROUND(ROUND(SUM(G76:G80),2)*F74,2)</f>
        <v>0</v>
      </c>
    </row>
    <row r="75" spans="1:7" x14ac:dyDescent="0.25">
      <c r="A75" s="4" t="s">
        <v>1</v>
      </c>
      <c r="B75" s="2" t="s">
        <v>88</v>
      </c>
      <c r="D75" s="4" t="s">
        <v>1</v>
      </c>
      <c r="E75" s="5" t="s">
        <v>1</v>
      </c>
      <c r="F75" s="2" t="s">
        <v>1</v>
      </c>
      <c r="G75" s="6" t="s">
        <v>1</v>
      </c>
    </row>
    <row r="76" spans="1:7" x14ac:dyDescent="0.25">
      <c r="A76" s="4" t="s">
        <v>261</v>
      </c>
      <c r="B76" s="2" t="s">
        <v>89</v>
      </c>
      <c r="D76" s="4" t="s">
        <v>66</v>
      </c>
      <c r="E76" s="5">
        <v>148.69999999999999</v>
      </c>
      <c r="G76" s="6">
        <f>ROUND(C76*E76,2)-ROUND(ROUND(C76*E76,2)*F76,2)</f>
        <v>0</v>
      </c>
    </row>
    <row r="77" spans="1:7" x14ac:dyDescent="0.25">
      <c r="A77" s="4" t="s">
        <v>262</v>
      </c>
      <c r="B77" s="2" t="s">
        <v>90</v>
      </c>
      <c r="D77" s="4" t="s">
        <v>47</v>
      </c>
      <c r="E77" s="5">
        <v>114.5</v>
      </c>
    </row>
    <row r="78" spans="1:7" x14ac:dyDescent="0.25">
      <c r="A78" s="4" t="s">
        <v>263</v>
      </c>
      <c r="B78" s="2" t="s">
        <v>91</v>
      </c>
      <c r="D78" s="4" t="s">
        <v>47</v>
      </c>
      <c r="E78" s="5">
        <v>28.5</v>
      </c>
    </row>
    <row r="79" spans="1:7" x14ac:dyDescent="0.25">
      <c r="A79" s="4" t="s">
        <v>264</v>
      </c>
      <c r="B79" s="2" t="s">
        <v>92</v>
      </c>
      <c r="D79" s="4" t="s">
        <v>47</v>
      </c>
      <c r="E79" s="5">
        <v>74</v>
      </c>
    </row>
    <row r="80" spans="1:7" x14ac:dyDescent="0.25">
      <c r="A80" s="4" t="s">
        <v>265</v>
      </c>
      <c r="B80" s="2" t="s">
        <v>93</v>
      </c>
      <c r="D80" s="4" t="s">
        <v>77</v>
      </c>
      <c r="E80" s="5">
        <v>68</v>
      </c>
    </row>
    <row r="81" spans="1:7" s="18" customFormat="1" x14ac:dyDescent="0.25">
      <c r="A81" s="1" t="s">
        <v>94</v>
      </c>
      <c r="B81" s="14" t="s">
        <v>95</v>
      </c>
      <c r="C81" s="15"/>
      <c r="D81" s="1" t="s">
        <v>1</v>
      </c>
      <c r="E81" s="16"/>
      <c r="F81" s="14"/>
      <c r="G81" s="17">
        <f>ROUND(SUM(G84:G89),2)-ROUND(ROUND(SUM(G84:G89),2)*F81,2)</f>
        <v>0</v>
      </c>
    </row>
    <row r="82" spans="1:7" x14ac:dyDescent="0.25">
      <c r="A82" s="4" t="s">
        <v>1</v>
      </c>
      <c r="B82" s="2" t="s">
        <v>96</v>
      </c>
      <c r="D82" s="4" t="s">
        <v>1</v>
      </c>
      <c r="E82" s="5" t="s">
        <v>1</v>
      </c>
      <c r="F82" s="2" t="s">
        <v>1</v>
      </c>
      <c r="G82" s="6" t="s">
        <v>1</v>
      </c>
    </row>
    <row r="83" spans="1:7" x14ac:dyDescent="0.25">
      <c r="A83" s="4" t="s">
        <v>1</v>
      </c>
      <c r="B83" s="2" t="s">
        <v>97</v>
      </c>
      <c r="D83" s="4" t="s">
        <v>1</v>
      </c>
      <c r="E83" s="5" t="s">
        <v>1</v>
      </c>
      <c r="F83" s="2" t="s">
        <v>1</v>
      </c>
      <c r="G83" s="6" t="s">
        <v>1</v>
      </c>
    </row>
    <row r="84" spans="1:7" x14ac:dyDescent="0.25">
      <c r="A84" s="4" t="s">
        <v>266</v>
      </c>
      <c r="B84" s="2" t="s">
        <v>98</v>
      </c>
      <c r="D84" s="4" t="s">
        <v>23</v>
      </c>
      <c r="E84" s="5">
        <v>127.8</v>
      </c>
      <c r="G84" s="6">
        <f>ROUND(C84*E84,2)-ROUND(ROUND(C84*E84,2)*F84,2)</f>
        <v>0</v>
      </c>
    </row>
    <row r="85" spans="1:7" x14ac:dyDescent="0.25">
      <c r="A85" s="4" t="s">
        <v>267</v>
      </c>
      <c r="B85" s="2" t="s">
        <v>99</v>
      </c>
      <c r="D85" s="4" t="s">
        <v>23</v>
      </c>
      <c r="E85" s="5">
        <v>207.5</v>
      </c>
      <c r="G85" s="6">
        <f>ROUND(C85*E85,2)-ROUND(ROUND(C85*E85,2)*F85,2)</f>
        <v>0</v>
      </c>
    </row>
    <row r="86" spans="1:7" x14ac:dyDescent="0.25">
      <c r="A86" s="4" t="s">
        <v>268</v>
      </c>
      <c r="B86" s="2" t="s">
        <v>100</v>
      </c>
      <c r="D86" s="4" t="s">
        <v>23</v>
      </c>
      <c r="E86" s="5">
        <v>0</v>
      </c>
    </row>
    <row r="87" spans="1:7" x14ac:dyDescent="0.25">
      <c r="A87" s="4" t="s">
        <v>269</v>
      </c>
      <c r="B87" s="2" t="s">
        <v>101</v>
      </c>
      <c r="D87" s="4" t="s">
        <v>23</v>
      </c>
      <c r="E87" s="5">
        <v>0</v>
      </c>
    </row>
    <row r="88" spans="1:7" x14ac:dyDescent="0.25">
      <c r="A88" s="4" t="s">
        <v>270</v>
      </c>
      <c r="B88" s="2" t="s">
        <v>102</v>
      </c>
      <c r="D88" s="4" t="s">
        <v>77</v>
      </c>
      <c r="E88" s="5">
        <v>1398</v>
      </c>
      <c r="G88" s="6">
        <f>ROUND(C88*E88,2)-ROUND(ROUND(C88*E88,2)*F88,2)</f>
        <v>0</v>
      </c>
    </row>
    <row r="89" spans="1:7" x14ac:dyDescent="0.25">
      <c r="A89" s="4" t="s">
        <v>271</v>
      </c>
      <c r="B89" s="2" t="s">
        <v>103</v>
      </c>
      <c r="D89" s="4" t="s">
        <v>23</v>
      </c>
      <c r="E89" s="5">
        <v>0</v>
      </c>
    </row>
    <row r="90" spans="1:7" s="18" customFormat="1" x14ac:dyDescent="0.25">
      <c r="A90" s="1" t="s">
        <v>104</v>
      </c>
      <c r="B90" s="14" t="s">
        <v>105</v>
      </c>
      <c r="C90" s="15"/>
      <c r="D90" s="1" t="s">
        <v>1</v>
      </c>
      <c r="E90" s="16"/>
      <c r="F90" s="14"/>
      <c r="G90" s="17">
        <f>ROUND(SUM(G94:G96),2)-ROUND(ROUND(SUM(G94:G96),2)*F90,2)</f>
        <v>0</v>
      </c>
    </row>
    <row r="91" spans="1:7" x14ac:dyDescent="0.25">
      <c r="A91" s="4" t="s">
        <v>1</v>
      </c>
      <c r="B91" s="2" t="s">
        <v>96</v>
      </c>
      <c r="D91" s="4" t="s">
        <v>1</v>
      </c>
      <c r="E91" s="5" t="s">
        <v>1</v>
      </c>
      <c r="F91" s="2" t="s">
        <v>1</v>
      </c>
      <c r="G91" s="6" t="s">
        <v>1</v>
      </c>
    </row>
    <row r="92" spans="1:7" x14ac:dyDescent="0.25">
      <c r="A92" s="4" t="s">
        <v>1</v>
      </c>
      <c r="B92" s="2" t="s">
        <v>106</v>
      </c>
      <c r="D92" s="4" t="s">
        <v>1</v>
      </c>
      <c r="E92" s="5" t="s">
        <v>1</v>
      </c>
      <c r="F92" s="2" t="s">
        <v>1</v>
      </c>
      <c r="G92" s="6" t="s">
        <v>1</v>
      </c>
    </row>
    <row r="93" spans="1:7" x14ac:dyDescent="0.25">
      <c r="A93" s="4" t="s">
        <v>1</v>
      </c>
      <c r="B93" s="2" t="s">
        <v>97</v>
      </c>
      <c r="D93" s="4" t="s">
        <v>1</v>
      </c>
      <c r="E93" s="5" t="s">
        <v>1</v>
      </c>
      <c r="F93" s="2" t="s">
        <v>1</v>
      </c>
      <c r="G93" s="6" t="s">
        <v>1</v>
      </c>
    </row>
    <row r="94" spans="1:7" x14ac:dyDescent="0.25">
      <c r="A94" s="4" t="s">
        <v>272</v>
      </c>
      <c r="B94" s="2" t="s">
        <v>107</v>
      </c>
      <c r="D94" s="4" t="s">
        <v>23</v>
      </c>
      <c r="E94" s="5">
        <v>89</v>
      </c>
    </row>
    <row r="95" spans="1:7" x14ac:dyDescent="0.25">
      <c r="A95" s="4" t="s">
        <v>273</v>
      </c>
      <c r="B95" s="2" t="s">
        <v>108</v>
      </c>
      <c r="D95" s="4" t="s">
        <v>23</v>
      </c>
      <c r="E95" s="5">
        <v>105</v>
      </c>
      <c r="G95" s="6">
        <f>ROUND(C95*E95,2)-ROUND(ROUND(C95*E95,2)*F95,2)</f>
        <v>0</v>
      </c>
    </row>
    <row r="96" spans="1:7" x14ac:dyDescent="0.25">
      <c r="A96" s="4" t="s">
        <v>274</v>
      </c>
      <c r="B96" s="2" t="s">
        <v>109</v>
      </c>
      <c r="D96" s="4" t="s">
        <v>23</v>
      </c>
      <c r="E96" s="5">
        <v>148.5</v>
      </c>
    </row>
    <row r="97" spans="1:7" s="18" customFormat="1" x14ac:dyDescent="0.25">
      <c r="A97" s="1" t="s">
        <v>110</v>
      </c>
      <c r="B97" s="14" t="s">
        <v>111</v>
      </c>
      <c r="C97" s="15"/>
      <c r="D97" s="1" t="s">
        <v>1</v>
      </c>
      <c r="E97" s="16"/>
      <c r="F97" s="14"/>
      <c r="G97" s="17">
        <f>ROUND(G99+G102+G104,2)-ROUND(ROUND(G99+G102+G104,2)*F97,2)</f>
        <v>0</v>
      </c>
    </row>
    <row r="98" spans="1:7" x14ac:dyDescent="0.25">
      <c r="A98" s="4" t="s">
        <v>1</v>
      </c>
      <c r="B98" s="2" t="s">
        <v>112</v>
      </c>
      <c r="D98" s="4" t="s">
        <v>1</v>
      </c>
      <c r="E98" s="5" t="s">
        <v>1</v>
      </c>
      <c r="F98" s="2" t="s">
        <v>1</v>
      </c>
      <c r="G98" s="6" t="s">
        <v>1</v>
      </c>
    </row>
    <row r="99" spans="1:7" s="18" customFormat="1" x14ac:dyDescent="0.25">
      <c r="A99" s="1" t="s">
        <v>113</v>
      </c>
      <c r="B99" s="14" t="s">
        <v>114</v>
      </c>
      <c r="C99" s="15"/>
      <c r="D99" s="1" t="s">
        <v>1</v>
      </c>
      <c r="E99" s="16"/>
      <c r="F99" s="14"/>
      <c r="G99" s="17">
        <f>ROUND(SUM(G100:G101),2)-ROUND(ROUND(SUM(G100:G101),2)*F99,2)</f>
        <v>0</v>
      </c>
    </row>
    <row r="100" spans="1:7" x14ac:dyDescent="0.25">
      <c r="A100" s="4" t="s">
        <v>275</v>
      </c>
      <c r="B100" s="2" t="s">
        <v>115</v>
      </c>
      <c r="D100" s="4" t="s">
        <v>77</v>
      </c>
      <c r="E100" s="5">
        <v>798.5</v>
      </c>
      <c r="G100" s="6">
        <f>ROUND(C100*E100,2)-ROUND(ROUND(C100*E100,2)*F100,2)</f>
        <v>0</v>
      </c>
    </row>
    <row r="101" spans="1:7" x14ac:dyDescent="0.25">
      <c r="A101" s="4" t="s">
        <v>276</v>
      </c>
      <c r="B101" s="2" t="s">
        <v>116</v>
      </c>
      <c r="D101" s="4" t="s">
        <v>77</v>
      </c>
      <c r="E101" s="5">
        <v>1119.5999999999999</v>
      </c>
      <c r="G101" s="6">
        <f>ROUND(C101*E101,2)-ROUND(ROUND(C101*E101,2)*F101,2)</f>
        <v>0</v>
      </c>
    </row>
    <row r="102" spans="1:7" s="18" customFormat="1" x14ac:dyDescent="0.25">
      <c r="A102" s="1" t="s">
        <v>117</v>
      </c>
      <c r="B102" s="14" t="s">
        <v>118</v>
      </c>
      <c r="C102" s="15"/>
      <c r="D102" s="1" t="s">
        <v>1</v>
      </c>
      <c r="E102" s="16"/>
      <c r="F102" s="14"/>
      <c r="G102" s="17">
        <f>ROUND(SUM(G103:G103),2)-ROUND(ROUND(SUM(G103:G103),2)*F102,2)</f>
        <v>0</v>
      </c>
    </row>
    <row r="103" spans="1:7" x14ac:dyDescent="0.25">
      <c r="A103" s="4" t="s">
        <v>277</v>
      </c>
      <c r="B103" s="2" t="s">
        <v>119</v>
      </c>
      <c r="D103" s="4" t="s">
        <v>77</v>
      </c>
      <c r="E103" s="5">
        <v>1155</v>
      </c>
      <c r="G103" s="6">
        <f>ROUND(C103*E103,2)-ROUND(ROUND(C103*E103,2)*F103,2)</f>
        <v>0</v>
      </c>
    </row>
    <row r="104" spans="1:7" s="18" customFormat="1" x14ac:dyDescent="0.25">
      <c r="A104" s="1" t="s">
        <v>120</v>
      </c>
      <c r="B104" s="14" t="s">
        <v>121</v>
      </c>
      <c r="C104" s="15"/>
      <c r="D104" s="1" t="s">
        <v>1</v>
      </c>
      <c r="E104" s="16"/>
      <c r="F104" s="14"/>
      <c r="G104" s="17">
        <f>ROUND(SUM(G105:G106),2)-ROUND(ROUND(SUM(G105:G106),2)*F104,2)</f>
        <v>0</v>
      </c>
    </row>
    <row r="105" spans="1:7" x14ac:dyDescent="0.25">
      <c r="A105" s="4" t="s">
        <v>278</v>
      </c>
      <c r="B105" s="2" t="s">
        <v>122</v>
      </c>
      <c r="D105" s="4" t="s">
        <v>77</v>
      </c>
      <c r="E105" s="5">
        <v>1695.5</v>
      </c>
    </row>
    <row r="106" spans="1:7" x14ac:dyDescent="0.25">
      <c r="A106" s="4" t="s">
        <v>279</v>
      </c>
      <c r="B106" s="2" t="s">
        <v>123</v>
      </c>
      <c r="D106" s="4" t="s">
        <v>77</v>
      </c>
      <c r="E106" s="5">
        <v>778</v>
      </c>
    </row>
    <row r="107" spans="1:7" s="18" customFormat="1" x14ac:dyDescent="0.25">
      <c r="A107" s="1" t="s">
        <v>124</v>
      </c>
      <c r="B107" s="14" t="s">
        <v>125</v>
      </c>
      <c r="C107" s="15"/>
      <c r="D107" s="1" t="s">
        <v>1</v>
      </c>
      <c r="E107" s="16"/>
      <c r="F107" s="14"/>
      <c r="G107" s="17">
        <f>ROUND(G108+G111,2)-ROUND(ROUND(G108+G111,2)*F107,2)</f>
        <v>0</v>
      </c>
    </row>
    <row r="108" spans="1:7" s="18" customFormat="1" x14ac:dyDescent="0.25">
      <c r="A108" s="1" t="s">
        <v>126</v>
      </c>
      <c r="B108" s="14" t="s">
        <v>127</v>
      </c>
      <c r="C108" s="15"/>
      <c r="D108" s="1" t="s">
        <v>1</v>
      </c>
      <c r="E108" s="16"/>
      <c r="F108" s="14"/>
      <c r="G108" s="17">
        <f>ROUND(SUM(G109:G110),2)-ROUND(ROUND(SUM(G109:G110),2)*F108,2)</f>
        <v>0</v>
      </c>
    </row>
    <row r="109" spans="1:7" x14ac:dyDescent="0.25">
      <c r="A109" s="4" t="s">
        <v>280</v>
      </c>
      <c r="B109" s="2" t="s">
        <v>128</v>
      </c>
      <c r="D109" s="4" t="s">
        <v>77</v>
      </c>
      <c r="E109" s="5">
        <v>0.7</v>
      </c>
      <c r="G109" s="6">
        <f>ROUND(C109*E109,2)-ROUND(ROUND(C109*E109,2)*F109,2)</f>
        <v>0</v>
      </c>
    </row>
    <row r="110" spans="1:7" x14ac:dyDescent="0.25">
      <c r="A110" s="4" t="s">
        <v>281</v>
      </c>
      <c r="B110" s="2" t="s">
        <v>127</v>
      </c>
      <c r="D110" s="4" t="s">
        <v>77</v>
      </c>
      <c r="E110" s="5">
        <v>375</v>
      </c>
      <c r="G110" s="6">
        <f>ROUND(C110*E110,2)-ROUND(ROUND(C110*E110,2)*F110,2)</f>
        <v>0</v>
      </c>
    </row>
    <row r="111" spans="1:7" s="18" customFormat="1" x14ac:dyDescent="0.25">
      <c r="A111" s="1" t="s">
        <v>129</v>
      </c>
      <c r="B111" s="14" t="s">
        <v>130</v>
      </c>
      <c r="C111" s="15"/>
      <c r="D111" s="1" t="s">
        <v>1</v>
      </c>
      <c r="E111" s="16"/>
      <c r="F111" s="14"/>
      <c r="G111" s="17">
        <f>ROUND(SUM(G112:G114),2)-ROUND(ROUND(SUM(G112:G114),2)*F111,2)</f>
        <v>0</v>
      </c>
    </row>
    <row r="112" spans="1:7" x14ac:dyDescent="0.25">
      <c r="A112" s="4" t="s">
        <v>282</v>
      </c>
      <c r="B112" s="2" t="s">
        <v>131</v>
      </c>
      <c r="D112" s="4" t="s">
        <v>77</v>
      </c>
      <c r="E112" s="5">
        <v>320</v>
      </c>
      <c r="G112" s="6">
        <f>ROUND(C112*E112,2)-ROUND(ROUND(C112*E112,2)*F112,2)</f>
        <v>0</v>
      </c>
    </row>
    <row r="113" spans="1:7" x14ac:dyDescent="0.25">
      <c r="A113" s="4" t="s">
        <v>283</v>
      </c>
      <c r="B113" s="2" t="s">
        <v>132</v>
      </c>
      <c r="D113" s="4" t="s">
        <v>77</v>
      </c>
      <c r="E113" s="5">
        <v>350</v>
      </c>
    </row>
    <row r="114" spans="1:7" x14ac:dyDescent="0.25">
      <c r="A114" s="4" t="s">
        <v>284</v>
      </c>
      <c r="B114" s="2" t="s">
        <v>133</v>
      </c>
      <c r="D114" s="4" t="s">
        <v>77</v>
      </c>
      <c r="E114" s="5">
        <v>118.3</v>
      </c>
    </row>
    <row r="115" spans="1:7" s="18" customFormat="1" x14ac:dyDescent="0.25">
      <c r="A115" s="1" t="s">
        <v>134</v>
      </c>
      <c r="B115" s="14" t="s">
        <v>135</v>
      </c>
      <c r="C115" s="15"/>
      <c r="D115" s="1" t="s">
        <v>1</v>
      </c>
      <c r="E115" s="16"/>
      <c r="F115" s="14"/>
      <c r="G115" s="17">
        <f>ROUND(G119+G121+G124+G128,2)-ROUND(ROUND(G119+G121+G124+G128,2)*F115,2)</f>
        <v>0</v>
      </c>
    </row>
    <row r="116" spans="1:7" x14ac:dyDescent="0.25">
      <c r="A116" s="4" t="s">
        <v>1</v>
      </c>
      <c r="B116" s="2" t="s">
        <v>136</v>
      </c>
      <c r="D116" s="4" t="s">
        <v>1</v>
      </c>
      <c r="E116" s="5" t="s">
        <v>1</v>
      </c>
      <c r="F116" s="2" t="s">
        <v>1</v>
      </c>
      <c r="G116" s="6" t="s">
        <v>1</v>
      </c>
    </row>
    <row r="117" spans="1:7" x14ac:dyDescent="0.25">
      <c r="A117" s="4" t="s">
        <v>1</v>
      </c>
      <c r="B117" s="2" t="s">
        <v>137</v>
      </c>
      <c r="D117" s="4" t="s">
        <v>1</v>
      </c>
      <c r="E117" s="5" t="s">
        <v>1</v>
      </c>
      <c r="F117" s="2" t="s">
        <v>1</v>
      </c>
      <c r="G117" s="6" t="s">
        <v>1</v>
      </c>
    </row>
    <row r="118" spans="1:7" x14ac:dyDescent="0.25">
      <c r="A118" s="4" t="s">
        <v>1</v>
      </c>
      <c r="B118" s="2" t="s">
        <v>112</v>
      </c>
      <c r="D118" s="4" t="s">
        <v>1</v>
      </c>
      <c r="E118" s="5" t="s">
        <v>1</v>
      </c>
      <c r="F118" s="2" t="s">
        <v>1</v>
      </c>
      <c r="G118" s="6" t="s">
        <v>1</v>
      </c>
    </row>
    <row r="119" spans="1:7" s="18" customFormat="1" x14ac:dyDescent="0.25">
      <c r="A119" s="1" t="s">
        <v>138</v>
      </c>
      <c r="B119" s="14" t="s">
        <v>139</v>
      </c>
      <c r="C119" s="15"/>
      <c r="D119" s="1" t="s">
        <v>1</v>
      </c>
      <c r="E119" s="16"/>
      <c r="F119" s="14"/>
      <c r="G119" s="17">
        <f>ROUND(SUM(G120:G120),2)-ROUND(ROUND(SUM(G120:G120),2)*F119,2)</f>
        <v>0</v>
      </c>
    </row>
    <row r="120" spans="1:7" x14ac:dyDescent="0.25">
      <c r="A120" s="4" t="s">
        <v>285</v>
      </c>
      <c r="B120" s="2" t="s">
        <v>140</v>
      </c>
      <c r="D120" s="4" t="s">
        <v>23</v>
      </c>
      <c r="E120" s="5">
        <v>5.6</v>
      </c>
      <c r="G120" s="6">
        <f>ROUND(C120*E120,2)-ROUND(ROUND(C120*E120,2)*F120,2)</f>
        <v>0</v>
      </c>
    </row>
    <row r="121" spans="1:7" s="18" customFormat="1" x14ac:dyDescent="0.25">
      <c r="A121" s="1" t="s">
        <v>141</v>
      </c>
      <c r="B121" s="14" t="s">
        <v>142</v>
      </c>
      <c r="C121" s="15"/>
      <c r="D121" s="1" t="s">
        <v>1</v>
      </c>
      <c r="E121" s="16"/>
      <c r="F121" s="14"/>
      <c r="G121" s="17">
        <f>ROUND(SUM(G122:G123),2)-ROUND(ROUND(SUM(G122:G123),2)*F121,2)</f>
        <v>0</v>
      </c>
    </row>
    <row r="122" spans="1:7" x14ac:dyDescent="0.25">
      <c r="A122" s="4" t="s">
        <v>286</v>
      </c>
      <c r="B122" s="2" t="s">
        <v>143</v>
      </c>
      <c r="D122" s="4" t="s">
        <v>23</v>
      </c>
      <c r="E122" s="5">
        <v>4.8</v>
      </c>
      <c r="G122" s="6">
        <f>ROUND(C122*E122,2)-ROUND(ROUND(C122*E122,2)*F122,2)</f>
        <v>0</v>
      </c>
    </row>
    <row r="123" spans="1:7" x14ac:dyDescent="0.25">
      <c r="A123" s="4" t="s">
        <v>287</v>
      </c>
      <c r="B123" s="2" t="s">
        <v>144</v>
      </c>
      <c r="D123" s="4" t="s">
        <v>23</v>
      </c>
      <c r="E123" s="5">
        <v>6.8</v>
      </c>
      <c r="G123" s="6">
        <f>ROUND(C123*E123,2)-ROUND(ROUND(C123*E123,2)*F123,2)</f>
        <v>0</v>
      </c>
    </row>
    <row r="124" spans="1:7" s="18" customFormat="1" x14ac:dyDescent="0.25">
      <c r="A124" s="1" t="s">
        <v>145</v>
      </c>
      <c r="B124" s="14" t="s">
        <v>146</v>
      </c>
      <c r="C124" s="15"/>
      <c r="D124" s="1" t="s">
        <v>1</v>
      </c>
      <c r="E124" s="16"/>
      <c r="F124" s="14"/>
      <c r="G124" s="17">
        <f>ROUND(SUM(G126:G127),2)-ROUND(ROUND(SUM(G126:G127),2)*F124,2)</f>
        <v>0</v>
      </c>
    </row>
    <row r="125" spans="1:7" x14ac:dyDescent="0.25">
      <c r="A125" s="4" t="s">
        <v>1</v>
      </c>
      <c r="B125" s="2" t="s">
        <v>147</v>
      </c>
      <c r="D125" s="4" t="s">
        <v>1</v>
      </c>
      <c r="E125" s="5" t="s">
        <v>1</v>
      </c>
      <c r="F125" s="2" t="s">
        <v>1</v>
      </c>
      <c r="G125" s="6" t="s">
        <v>1</v>
      </c>
    </row>
    <row r="126" spans="1:7" x14ac:dyDescent="0.25">
      <c r="A126" s="4" t="s">
        <v>288</v>
      </c>
      <c r="B126" s="2" t="s">
        <v>148</v>
      </c>
      <c r="D126" s="4" t="s">
        <v>23</v>
      </c>
      <c r="E126" s="5">
        <v>4.95</v>
      </c>
      <c r="G126" s="6">
        <f>ROUND(C126*E126,2)-ROUND(ROUND(C126*E126,2)*F126,2)</f>
        <v>0</v>
      </c>
    </row>
    <row r="127" spans="1:7" x14ac:dyDescent="0.25">
      <c r="A127" s="4" t="s">
        <v>289</v>
      </c>
      <c r="B127" s="2" t="s">
        <v>149</v>
      </c>
      <c r="D127" s="4" t="s">
        <v>23</v>
      </c>
      <c r="E127" s="5">
        <v>8.8000000000000007</v>
      </c>
    </row>
    <row r="128" spans="1:7" s="18" customFormat="1" x14ac:dyDescent="0.25">
      <c r="A128" s="1" t="s">
        <v>150</v>
      </c>
      <c r="B128" s="14" t="s">
        <v>151</v>
      </c>
      <c r="C128" s="15"/>
      <c r="D128" s="1" t="s">
        <v>1</v>
      </c>
      <c r="E128" s="16"/>
      <c r="F128" s="14"/>
      <c r="G128" s="17">
        <f>ROUND(SUM(G130:G137),2)-ROUND(ROUND(SUM(G130:G137),2)*F128,2)</f>
        <v>0</v>
      </c>
    </row>
    <row r="129" spans="1:7" x14ac:dyDescent="0.25">
      <c r="A129" s="4" t="s">
        <v>1</v>
      </c>
      <c r="B129" s="2" t="s">
        <v>147</v>
      </c>
      <c r="D129" s="4" t="s">
        <v>1</v>
      </c>
      <c r="E129" s="5" t="s">
        <v>1</v>
      </c>
      <c r="F129" s="2" t="s">
        <v>1</v>
      </c>
      <c r="G129" s="6" t="s">
        <v>1</v>
      </c>
    </row>
    <row r="130" spans="1:7" x14ac:dyDescent="0.25">
      <c r="A130" s="4" t="s">
        <v>290</v>
      </c>
      <c r="B130" s="2" t="s">
        <v>152</v>
      </c>
      <c r="D130" s="4" t="s">
        <v>77</v>
      </c>
      <c r="E130" s="5">
        <v>69.58</v>
      </c>
      <c r="G130" s="6">
        <f>ROUND(C130*E130,2)-ROUND(ROUND(C130*E130,2)*F130,2)</f>
        <v>0</v>
      </c>
    </row>
    <row r="131" spans="1:7" x14ac:dyDescent="0.25">
      <c r="A131" s="4" t="s">
        <v>291</v>
      </c>
      <c r="B131" s="2" t="s">
        <v>153</v>
      </c>
      <c r="D131" s="4" t="s">
        <v>77</v>
      </c>
      <c r="E131" s="5">
        <v>191.18</v>
      </c>
      <c r="G131" s="6">
        <f>ROUND(C131*E131,2)-ROUND(ROUND(C131*E131,2)*F131,2)</f>
        <v>0</v>
      </c>
    </row>
    <row r="132" spans="1:7" x14ac:dyDescent="0.25">
      <c r="A132" s="4" t="s">
        <v>292</v>
      </c>
      <c r="B132" s="2" t="s">
        <v>154</v>
      </c>
      <c r="D132" s="4" t="s">
        <v>77</v>
      </c>
      <c r="E132" s="5">
        <v>194.6</v>
      </c>
      <c r="G132" s="6">
        <f>ROUND(C132*E132,2)-ROUND(ROUND(C132*E132,2)*F132,2)</f>
        <v>0</v>
      </c>
    </row>
    <row r="133" spans="1:7" x14ac:dyDescent="0.25">
      <c r="A133" s="4" t="s">
        <v>293</v>
      </c>
      <c r="B133" s="2" t="s">
        <v>155</v>
      </c>
      <c r="D133" s="4" t="s">
        <v>23</v>
      </c>
      <c r="E133" s="5">
        <v>4.2</v>
      </c>
    </row>
    <row r="134" spans="1:7" x14ac:dyDescent="0.25">
      <c r="A134" s="4" t="s">
        <v>294</v>
      </c>
      <c r="B134" s="2" t="s">
        <v>156</v>
      </c>
      <c r="D134" s="4" t="s">
        <v>23</v>
      </c>
      <c r="E134" s="5">
        <v>7.9</v>
      </c>
    </row>
    <row r="135" spans="1:7" x14ac:dyDescent="0.25">
      <c r="A135" s="4" t="s">
        <v>295</v>
      </c>
      <c r="B135" s="2" t="s">
        <v>157</v>
      </c>
      <c r="D135" s="4" t="s">
        <v>23</v>
      </c>
      <c r="E135" s="5">
        <v>8.26</v>
      </c>
      <c r="G135" s="6">
        <f>ROUND(C135*E135,2)-ROUND(ROUND(C135*E135,2)*F135,2)</f>
        <v>0</v>
      </c>
    </row>
    <row r="136" spans="1:7" x14ac:dyDescent="0.25">
      <c r="A136" s="4" t="s">
        <v>296</v>
      </c>
      <c r="B136" s="2" t="s">
        <v>158</v>
      </c>
      <c r="D136" s="4" t="s">
        <v>23</v>
      </c>
      <c r="E136" s="5">
        <v>10.97</v>
      </c>
    </row>
    <row r="137" spans="1:7" x14ac:dyDescent="0.25">
      <c r="A137" s="4" t="s">
        <v>297</v>
      </c>
      <c r="B137" s="2" t="s">
        <v>159</v>
      </c>
      <c r="D137" s="4" t="s">
        <v>23</v>
      </c>
      <c r="E137" s="5">
        <v>7.86</v>
      </c>
    </row>
    <row r="138" spans="1:7" s="18" customFormat="1" x14ac:dyDescent="0.25">
      <c r="A138" s="1" t="s">
        <v>160</v>
      </c>
      <c r="B138" s="14" t="s">
        <v>161</v>
      </c>
      <c r="C138" s="15"/>
      <c r="D138" s="1" t="s">
        <v>1</v>
      </c>
      <c r="E138" s="16"/>
      <c r="F138" s="14"/>
      <c r="G138" s="17">
        <f>ROUND(G140+G147,2)-ROUND(ROUND(G140+G147,2)*F138,2)</f>
        <v>0</v>
      </c>
    </row>
    <row r="139" spans="1:7" x14ac:dyDescent="0.25">
      <c r="A139" s="4" t="s">
        <v>1</v>
      </c>
      <c r="B139" s="2" t="s">
        <v>162</v>
      </c>
      <c r="D139" s="4" t="s">
        <v>1</v>
      </c>
      <c r="E139" s="5" t="s">
        <v>1</v>
      </c>
      <c r="F139" s="2" t="s">
        <v>1</v>
      </c>
      <c r="G139" s="6" t="s">
        <v>1</v>
      </c>
    </row>
    <row r="140" spans="1:7" s="18" customFormat="1" x14ac:dyDescent="0.25">
      <c r="A140" s="1" t="s">
        <v>163</v>
      </c>
      <c r="B140" s="14" t="s">
        <v>164</v>
      </c>
      <c r="C140" s="15"/>
      <c r="D140" s="1" t="s">
        <v>1</v>
      </c>
      <c r="E140" s="16"/>
      <c r="F140" s="14"/>
      <c r="G140" s="17">
        <f>ROUND(SUM(G142:G146),2)-ROUND(ROUND(SUM(G142:G146),2)*F140,2)</f>
        <v>0</v>
      </c>
    </row>
    <row r="141" spans="1:7" x14ac:dyDescent="0.25">
      <c r="A141" s="4" t="s">
        <v>1</v>
      </c>
      <c r="B141" s="2" t="s">
        <v>165</v>
      </c>
      <c r="D141" s="4" t="s">
        <v>1</v>
      </c>
      <c r="E141" s="5" t="s">
        <v>1</v>
      </c>
      <c r="F141" s="2" t="s">
        <v>1</v>
      </c>
      <c r="G141" s="6" t="s">
        <v>1</v>
      </c>
    </row>
    <row r="142" spans="1:7" x14ac:dyDescent="0.25">
      <c r="A142" s="4" t="s">
        <v>298</v>
      </c>
      <c r="B142" s="2" t="s">
        <v>166</v>
      </c>
      <c r="D142" s="4" t="s">
        <v>23</v>
      </c>
      <c r="E142" s="5">
        <v>2.2999999999999998</v>
      </c>
      <c r="G142" s="6">
        <f>ROUND(C142*E142,2)-ROUND(ROUND(C142*E142,2)*F142,2)</f>
        <v>0</v>
      </c>
    </row>
    <row r="143" spans="1:7" x14ac:dyDescent="0.25">
      <c r="A143" s="4" t="s">
        <v>299</v>
      </c>
      <c r="B143" s="2" t="s">
        <v>167</v>
      </c>
      <c r="D143" s="4" t="s">
        <v>23</v>
      </c>
      <c r="E143" s="5">
        <v>2.7</v>
      </c>
      <c r="G143" s="6">
        <f>ROUND(C143*E143,2)-ROUND(ROUND(C143*E143,2)*F143,2)</f>
        <v>0</v>
      </c>
    </row>
    <row r="144" spans="1:7" x14ac:dyDescent="0.25">
      <c r="A144" s="4" t="s">
        <v>300</v>
      </c>
      <c r="B144" s="2" t="s">
        <v>168</v>
      </c>
      <c r="D144" s="4" t="s">
        <v>23</v>
      </c>
      <c r="E144" s="5">
        <v>3.3</v>
      </c>
    </row>
    <row r="145" spans="1:7" x14ac:dyDescent="0.25">
      <c r="A145" s="4" t="s">
        <v>301</v>
      </c>
      <c r="B145" s="2" t="s">
        <v>169</v>
      </c>
      <c r="D145" s="4" t="s">
        <v>23</v>
      </c>
      <c r="E145" s="5">
        <v>3.25</v>
      </c>
    </row>
    <row r="146" spans="1:7" x14ac:dyDescent="0.25">
      <c r="A146" s="4" t="s">
        <v>302</v>
      </c>
      <c r="B146" s="2" t="s">
        <v>170</v>
      </c>
      <c r="D146" s="4" t="s">
        <v>23</v>
      </c>
      <c r="E146" s="5">
        <v>3.3</v>
      </c>
    </row>
    <row r="147" spans="1:7" s="18" customFormat="1" x14ac:dyDescent="0.25">
      <c r="A147" s="1" t="s">
        <v>171</v>
      </c>
      <c r="B147" s="14" t="s">
        <v>172</v>
      </c>
      <c r="C147" s="15"/>
      <c r="D147" s="1" t="s">
        <v>1</v>
      </c>
      <c r="E147" s="16"/>
      <c r="F147" s="14"/>
      <c r="G147" s="17">
        <f>ROUND(SUM(G149:G156),2)-ROUND(ROUND(SUM(G149:G156),2)*F147,2)</f>
        <v>0</v>
      </c>
    </row>
    <row r="148" spans="1:7" x14ac:dyDescent="0.25">
      <c r="A148" s="4" t="s">
        <v>1</v>
      </c>
      <c r="B148" s="2" t="s">
        <v>173</v>
      </c>
      <c r="D148" s="4" t="s">
        <v>1</v>
      </c>
      <c r="E148" s="5" t="s">
        <v>1</v>
      </c>
      <c r="F148" s="2" t="s">
        <v>1</v>
      </c>
      <c r="G148" s="6" t="s">
        <v>1</v>
      </c>
    </row>
    <row r="149" spans="1:7" x14ac:dyDescent="0.25">
      <c r="A149" s="4" t="s">
        <v>303</v>
      </c>
      <c r="B149" s="2" t="s">
        <v>174</v>
      </c>
      <c r="D149" s="4" t="s">
        <v>77</v>
      </c>
      <c r="E149" s="5">
        <v>183.3</v>
      </c>
      <c r="G149" s="6">
        <f>ROUND(C149*E149,2)-ROUND(ROUND(C149*E149,2)*F149,2)</f>
        <v>0</v>
      </c>
    </row>
    <row r="150" spans="1:7" x14ac:dyDescent="0.25">
      <c r="A150" s="4" t="s">
        <v>304</v>
      </c>
      <c r="B150" s="2" t="s">
        <v>175</v>
      </c>
      <c r="D150" s="4" t="s">
        <v>77</v>
      </c>
      <c r="E150" s="5">
        <v>517.70000000000005</v>
      </c>
      <c r="G150" s="6">
        <f>ROUND(C150*E150,2)-ROUND(ROUND(C150*E150,2)*F150,2)</f>
        <v>0</v>
      </c>
    </row>
    <row r="151" spans="1:7" x14ac:dyDescent="0.25">
      <c r="A151" s="4" t="s">
        <v>305</v>
      </c>
      <c r="B151" s="2" t="s">
        <v>176</v>
      </c>
      <c r="D151" s="4" t="s">
        <v>77</v>
      </c>
      <c r="E151" s="5">
        <v>62.9</v>
      </c>
    </row>
    <row r="152" spans="1:7" x14ac:dyDescent="0.25">
      <c r="A152" s="4" t="s">
        <v>306</v>
      </c>
      <c r="B152" s="2" t="s">
        <v>177</v>
      </c>
      <c r="D152" s="4" t="s">
        <v>77</v>
      </c>
      <c r="E152" s="5">
        <v>18</v>
      </c>
      <c r="G152" s="6">
        <f>ROUND(C152*E152,2)-ROUND(ROUND(C152*E152,2)*F152,2)</f>
        <v>0</v>
      </c>
    </row>
    <row r="153" spans="1:7" x14ac:dyDescent="0.25">
      <c r="A153" s="4" t="s">
        <v>307</v>
      </c>
      <c r="B153" s="2" t="s">
        <v>178</v>
      </c>
      <c r="D153" s="4" t="s">
        <v>26</v>
      </c>
      <c r="E153" s="5">
        <v>2.1</v>
      </c>
    </row>
    <row r="154" spans="1:7" x14ac:dyDescent="0.25">
      <c r="A154" s="4" t="s">
        <v>308</v>
      </c>
      <c r="B154" s="2" t="s">
        <v>179</v>
      </c>
      <c r="D154" s="4" t="s">
        <v>77</v>
      </c>
      <c r="E154" s="5">
        <v>18.899999999999999</v>
      </c>
      <c r="G154" s="6">
        <f>ROUND(C154*E154,2)-ROUND(ROUND(C154*E154,2)*F154,2)</f>
        <v>0</v>
      </c>
    </row>
    <row r="155" spans="1:7" x14ac:dyDescent="0.25">
      <c r="A155" s="4" t="s">
        <v>309</v>
      </c>
      <c r="B155" s="2" t="s">
        <v>180</v>
      </c>
      <c r="D155" s="4" t="s">
        <v>77</v>
      </c>
      <c r="E155" s="5">
        <v>12.8</v>
      </c>
    </row>
    <row r="156" spans="1:7" x14ac:dyDescent="0.25">
      <c r="A156" s="4" t="s">
        <v>310</v>
      </c>
      <c r="B156" s="2" t="s">
        <v>181</v>
      </c>
      <c r="D156" s="4" t="s">
        <v>77</v>
      </c>
      <c r="E156" s="5">
        <v>12.8</v>
      </c>
    </row>
    <row r="157" spans="1:7" s="18" customFormat="1" x14ac:dyDescent="0.25">
      <c r="A157" s="1" t="s">
        <v>182</v>
      </c>
      <c r="B157" s="14" t="s">
        <v>183</v>
      </c>
      <c r="C157" s="15"/>
      <c r="D157" s="1" t="s">
        <v>1</v>
      </c>
      <c r="E157" s="16"/>
      <c r="F157" s="14"/>
      <c r="G157" s="17">
        <f>ROUND(G158+G161,2)-ROUND(ROUND(G158+G161,2)*F157,2)</f>
        <v>0</v>
      </c>
    </row>
    <row r="158" spans="1:7" s="18" customFormat="1" x14ac:dyDescent="0.25">
      <c r="A158" s="1" t="s">
        <v>184</v>
      </c>
      <c r="B158" s="14" t="s">
        <v>183</v>
      </c>
      <c r="C158" s="15"/>
      <c r="D158" s="1" t="s">
        <v>1</v>
      </c>
      <c r="E158" s="16"/>
      <c r="F158" s="14"/>
      <c r="G158" s="17">
        <f>ROUND(SUM(G159:G160),2)-ROUND(ROUND(SUM(G159:G160),2)*F158,2)</f>
        <v>0</v>
      </c>
    </row>
    <row r="159" spans="1:7" x14ac:dyDescent="0.25">
      <c r="A159" s="4" t="s">
        <v>311</v>
      </c>
      <c r="B159" s="2" t="s">
        <v>185</v>
      </c>
      <c r="D159" s="4" t="s">
        <v>23</v>
      </c>
      <c r="E159" s="5">
        <v>1.5</v>
      </c>
      <c r="G159" s="6">
        <f>ROUND(C159*E159,2)-ROUND(ROUND(C159*E159,2)*F159,2)</f>
        <v>0</v>
      </c>
    </row>
    <row r="160" spans="1:7" x14ac:dyDescent="0.25">
      <c r="A160" s="4" t="s">
        <v>312</v>
      </c>
      <c r="B160" s="2" t="s">
        <v>186</v>
      </c>
      <c r="D160" s="4" t="s">
        <v>23</v>
      </c>
      <c r="E160" s="5">
        <v>1.9</v>
      </c>
      <c r="G160" s="6">
        <f>ROUND(C160*E160,2)-ROUND(ROUND(C160*E160,2)*F160,2)</f>
        <v>0</v>
      </c>
    </row>
    <row r="161" spans="1:7" s="18" customFormat="1" x14ac:dyDescent="0.25">
      <c r="A161" s="1" t="s">
        <v>187</v>
      </c>
      <c r="B161" s="14" t="s">
        <v>188</v>
      </c>
      <c r="C161" s="15"/>
      <c r="D161" s="1" t="s">
        <v>1</v>
      </c>
      <c r="E161" s="16"/>
      <c r="F161" s="14"/>
      <c r="G161" s="17">
        <f>ROUND(G162+G163+G164+G166+G167+G168,2)-ROUND(ROUND(G162+G163+G164+G166+G167+G168,2)*F161,2)</f>
        <v>0</v>
      </c>
    </row>
    <row r="162" spans="1:7" x14ac:dyDescent="0.25">
      <c r="A162" s="4" t="s">
        <v>313</v>
      </c>
      <c r="B162" s="2" t="s">
        <v>189</v>
      </c>
      <c r="D162" s="4" t="s">
        <v>23</v>
      </c>
      <c r="E162" s="5">
        <v>6.75</v>
      </c>
      <c r="G162" s="6">
        <f>ROUND(C162*E162,2)-ROUND(ROUND(C162*E162,2)*F162,2)</f>
        <v>0</v>
      </c>
    </row>
    <row r="163" spans="1:7" x14ac:dyDescent="0.25">
      <c r="A163" s="4" t="s">
        <v>314</v>
      </c>
      <c r="B163" s="2" t="s">
        <v>190</v>
      </c>
      <c r="D163" s="4" t="s">
        <v>77</v>
      </c>
      <c r="E163" s="5">
        <v>350</v>
      </c>
      <c r="G163" s="6">
        <f>ROUND(C163*E163,2)-ROUND(ROUND(C163*E163,2)*F163,2)</f>
        <v>0</v>
      </c>
    </row>
    <row r="164" spans="1:7" x14ac:dyDescent="0.25">
      <c r="A164" s="4" t="s">
        <v>315</v>
      </c>
      <c r="B164" s="2" t="s">
        <v>191</v>
      </c>
      <c r="D164" s="4" t="s">
        <v>77</v>
      </c>
      <c r="E164" s="5">
        <v>1725</v>
      </c>
      <c r="G164" s="6">
        <f>ROUND(C164*E164,2)-ROUND(ROUND(C164*E164,2)*F164,2)</f>
        <v>0</v>
      </c>
    </row>
    <row r="165" spans="1:7" x14ac:dyDescent="0.25">
      <c r="A165" s="4" t="s">
        <v>1</v>
      </c>
      <c r="B165" s="2" t="s">
        <v>192</v>
      </c>
      <c r="D165" s="4" t="s">
        <v>1</v>
      </c>
      <c r="E165" s="5" t="s">
        <v>1</v>
      </c>
      <c r="F165" s="2" t="s">
        <v>1</v>
      </c>
      <c r="G165" s="6" t="s">
        <v>1</v>
      </c>
    </row>
    <row r="166" spans="1:7" x14ac:dyDescent="0.25">
      <c r="A166" s="4" t="s">
        <v>316</v>
      </c>
      <c r="B166" s="2" t="s">
        <v>193</v>
      </c>
      <c r="D166" s="4" t="s">
        <v>23</v>
      </c>
      <c r="E166" s="5">
        <v>0.43</v>
      </c>
      <c r="G166" s="6">
        <f>ROUND(C166*E166,2)-ROUND(ROUND(C166*E166,2)*F166,2)</f>
        <v>0</v>
      </c>
    </row>
    <row r="167" spans="1:7" x14ac:dyDescent="0.25">
      <c r="A167" s="4" t="s">
        <v>317</v>
      </c>
      <c r="B167" s="2" t="s">
        <v>194</v>
      </c>
      <c r="D167" s="4" t="s">
        <v>23</v>
      </c>
      <c r="E167" s="5">
        <v>0.47</v>
      </c>
      <c r="G167" s="6">
        <f>ROUND(C167*E167,2)-ROUND(ROUND(C167*E167,2)*F167,2)</f>
        <v>0</v>
      </c>
    </row>
    <row r="168" spans="1:7" x14ac:dyDescent="0.25">
      <c r="A168" s="4" t="s">
        <v>318</v>
      </c>
      <c r="B168" s="2" t="s">
        <v>195</v>
      </c>
      <c r="D168" s="4" t="s">
        <v>15</v>
      </c>
      <c r="E168" s="5">
        <v>1</v>
      </c>
      <c r="G168" s="6">
        <f>ROUND(C168*E168,2)-ROUND(ROUND(C168*E168,2)*F168,2)</f>
        <v>0</v>
      </c>
    </row>
    <row r="169" spans="1:7" s="18" customFormat="1" x14ac:dyDescent="0.25">
      <c r="A169" s="1" t="s">
        <v>196</v>
      </c>
      <c r="B169" s="14" t="s">
        <v>197</v>
      </c>
      <c r="C169" s="15"/>
      <c r="D169" s="1" t="s">
        <v>1</v>
      </c>
      <c r="E169" s="16"/>
      <c r="F169" s="14"/>
      <c r="G169" s="17">
        <f>ROUND(SUM(G170:G170),2)-ROUND(ROUND(SUM(G170:G170),2)*F169,2)</f>
        <v>0</v>
      </c>
    </row>
    <row r="170" spans="1:7" s="18" customFormat="1" x14ac:dyDescent="0.25">
      <c r="A170" s="1" t="s">
        <v>198</v>
      </c>
      <c r="B170" s="14" t="s">
        <v>199</v>
      </c>
      <c r="C170" s="15"/>
      <c r="D170" s="1" t="s">
        <v>1</v>
      </c>
      <c r="E170" s="16"/>
      <c r="F170" s="14"/>
      <c r="G170" s="17">
        <f>ROUND(SUM(G172:G179),2)-ROUND(ROUND(SUM(G172:G179),2)*F170,2)</f>
        <v>0</v>
      </c>
    </row>
    <row r="171" spans="1:7" x14ac:dyDescent="0.25">
      <c r="A171" s="4" t="s">
        <v>1</v>
      </c>
      <c r="B171" s="2" t="s">
        <v>200</v>
      </c>
      <c r="D171" s="4" t="s">
        <v>1</v>
      </c>
      <c r="E171" s="5" t="s">
        <v>1</v>
      </c>
      <c r="F171" s="2" t="s">
        <v>1</v>
      </c>
      <c r="G171" s="6" t="s">
        <v>1</v>
      </c>
    </row>
    <row r="172" spans="1:7" x14ac:dyDescent="0.25">
      <c r="A172" s="4" t="s">
        <v>319</v>
      </c>
      <c r="B172" s="2" t="s">
        <v>201</v>
      </c>
      <c r="D172" s="4" t="s">
        <v>202</v>
      </c>
      <c r="E172" s="5">
        <v>57.6</v>
      </c>
    </row>
    <row r="173" spans="1:7" x14ac:dyDescent="0.25">
      <c r="A173" s="4" t="s">
        <v>320</v>
      </c>
      <c r="B173" s="2" t="s">
        <v>203</v>
      </c>
      <c r="D173" s="4" t="s">
        <v>202</v>
      </c>
      <c r="E173" s="5">
        <v>60.8</v>
      </c>
    </row>
    <row r="174" spans="1:7" x14ac:dyDescent="0.25">
      <c r="A174" s="4" t="s">
        <v>321</v>
      </c>
      <c r="B174" s="2" t="s">
        <v>204</v>
      </c>
      <c r="D174" s="4" t="s">
        <v>202</v>
      </c>
      <c r="E174" s="5">
        <v>64</v>
      </c>
    </row>
    <row r="175" spans="1:7" x14ac:dyDescent="0.25">
      <c r="A175" s="4" t="s">
        <v>322</v>
      </c>
      <c r="B175" s="2" t="s">
        <v>205</v>
      </c>
      <c r="D175" s="4" t="s">
        <v>202</v>
      </c>
      <c r="E175" s="5">
        <v>70.400000000000006</v>
      </c>
    </row>
    <row r="176" spans="1:7" x14ac:dyDescent="0.25">
      <c r="A176" s="4" t="s">
        <v>323</v>
      </c>
      <c r="B176" s="2" t="s">
        <v>206</v>
      </c>
      <c r="D176" s="4" t="s">
        <v>202</v>
      </c>
      <c r="E176" s="5">
        <v>73.599999999999994</v>
      </c>
    </row>
    <row r="177" spans="1:7" x14ac:dyDescent="0.25">
      <c r="A177" s="4" t="s">
        <v>324</v>
      </c>
      <c r="B177" s="2" t="s">
        <v>207</v>
      </c>
      <c r="D177" s="4" t="s">
        <v>202</v>
      </c>
      <c r="E177" s="5">
        <v>76.8</v>
      </c>
    </row>
    <row r="178" spans="1:7" x14ac:dyDescent="0.25">
      <c r="A178" s="4" t="s">
        <v>325</v>
      </c>
      <c r="B178" s="2" t="s">
        <v>208</v>
      </c>
      <c r="D178" s="4" t="s">
        <v>202</v>
      </c>
      <c r="E178" s="5">
        <v>87.4</v>
      </c>
    </row>
    <row r="179" spans="1:7" x14ac:dyDescent="0.25">
      <c r="A179" s="4" t="s">
        <v>326</v>
      </c>
      <c r="B179" s="2" t="s">
        <v>209</v>
      </c>
      <c r="D179" s="4" t="s">
        <v>202</v>
      </c>
      <c r="E179" s="5">
        <v>57.6</v>
      </c>
    </row>
    <row r="180" spans="1:7" s="18" customFormat="1" x14ac:dyDescent="0.25">
      <c r="A180" s="1" t="s">
        <v>210</v>
      </c>
      <c r="B180" s="14" t="s">
        <v>211</v>
      </c>
      <c r="C180" s="15"/>
      <c r="D180" s="1" t="s">
        <v>1</v>
      </c>
      <c r="E180" s="16"/>
      <c r="F180" s="14"/>
      <c r="G180" s="17">
        <f>ROUND(G181+G186,2)-ROUND(ROUND(G181+G186,2)*F180,2)</f>
        <v>0</v>
      </c>
    </row>
    <row r="181" spans="1:7" s="18" customFormat="1" x14ac:dyDescent="0.25">
      <c r="A181" s="1" t="s">
        <v>212</v>
      </c>
      <c r="B181" s="14" t="s">
        <v>213</v>
      </c>
      <c r="C181" s="15"/>
      <c r="D181" s="1" t="s">
        <v>1</v>
      </c>
      <c r="E181" s="16"/>
      <c r="F181" s="14"/>
      <c r="G181" s="17">
        <f>ROUND(SUM(G183:G185),2)-ROUND(ROUND(SUM(G183:G185),2)*F181,2)</f>
        <v>0</v>
      </c>
    </row>
    <row r="182" spans="1:7" x14ac:dyDescent="0.25">
      <c r="A182" s="4" t="s">
        <v>1</v>
      </c>
      <c r="B182" s="2" t="s">
        <v>214</v>
      </c>
      <c r="D182" s="4" t="s">
        <v>1</v>
      </c>
      <c r="E182" s="5" t="s">
        <v>1</v>
      </c>
      <c r="F182" s="2" t="s">
        <v>1</v>
      </c>
      <c r="G182" s="6" t="s">
        <v>1</v>
      </c>
    </row>
    <row r="183" spans="1:7" x14ac:dyDescent="0.25">
      <c r="A183" s="4" t="s">
        <v>327</v>
      </c>
      <c r="B183" s="2" t="s">
        <v>215</v>
      </c>
      <c r="D183" s="4" t="s">
        <v>26</v>
      </c>
      <c r="E183" s="5">
        <v>270</v>
      </c>
    </row>
    <row r="184" spans="1:7" x14ac:dyDescent="0.25">
      <c r="A184" s="4" t="s">
        <v>328</v>
      </c>
      <c r="B184" s="2" t="s">
        <v>216</v>
      </c>
      <c r="D184" s="4" t="s">
        <v>26</v>
      </c>
      <c r="E184" s="5">
        <v>220</v>
      </c>
    </row>
    <row r="185" spans="1:7" x14ac:dyDescent="0.25">
      <c r="A185" s="4" t="s">
        <v>329</v>
      </c>
      <c r="B185" s="2" t="s">
        <v>217</v>
      </c>
      <c r="D185" s="4" t="s">
        <v>15</v>
      </c>
      <c r="E185" s="5">
        <v>250</v>
      </c>
    </row>
    <row r="186" spans="1:7" s="18" customFormat="1" x14ac:dyDescent="0.25">
      <c r="A186" s="1" t="s">
        <v>218</v>
      </c>
      <c r="B186" s="14" t="s">
        <v>219</v>
      </c>
      <c r="C186" s="15"/>
      <c r="D186" s="1" t="s">
        <v>1</v>
      </c>
      <c r="E186" s="16"/>
      <c r="F186" s="14"/>
      <c r="G186" s="17">
        <f>ROUND(SUM(G188:G189),2)-ROUND(ROUND(SUM(G188:G188),2)*F186,2)</f>
        <v>0</v>
      </c>
    </row>
    <row r="187" spans="1:7" x14ac:dyDescent="0.25">
      <c r="A187" s="4" t="s">
        <v>1</v>
      </c>
      <c r="B187" s="2" t="s">
        <v>220</v>
      </c>
      <c r="D187" s="4" t="s">
        <v>1</v>
      </c>
      <c r="E187" s="5" t="s">
        <v>1</v>
      </c>
      <c r="F187" s="2" t="s">
        <v>1</v>
      </c>
      <c r="G187" s="6" t="s">
        <v>1</v>
      </c>
    </row>
    <row r="188" spans="1:7" x14ac:dyDescent="0.25">
      <c r="A188" s="4" t="s">
        <v>330</v>
      </c>
      <c r="B188" s="2" t="s">
        <v>219</v>
      </c>
      <c r="D188" s="4" t="s">
        <v>26</v>
      </c>
      <c r="E188" s="5">
        <v>1</v>
      </c>
    </row>
    <row r="189" spans="1:7" x14ac:dyDescent="0.25">
      <c r="A189" s="4" t="s">
        <v>331</v>
      </c>
      <c r="B189" s="2" t="s">
        <v>332</v>
      </c>
      <c r="D189" s="4" t="s">
        <v>333</v>
      </c>
      <c r="E189" s="5">
        <v>1.1499999999999999</v>
      </c>
    </row>
  </sheetData>
  <pageMargins left="0.7" right="0.7" top="0.75" bottom="0.75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C015F-1FBE-4566-92AA-877F5431E4BA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3F87B1874472943B38CFBFC3FF38D1F" ma:contentTypeVersion="14" ma:contentTypeDescription="Ein neues Dokument erstellen." ma:contentTypeScope="" ma:versionID="e8f327485306d29d89b1a24acfc1d619">
  <xsd:schema xmlns:xsd="http://www.w3.org/2001/XMLSchema" xmlns:xs="http://www.w3.org/2001/XMLSchema" xmlns:p="http://schemas.microsoft.com/office/2006/metadata/properties" xmlns:ns2="533cf449-4c51-4efa-85f9-dbeed7487202" xmlns:ns3="06762117-2dd1-4502-b962-eed38e5181ed" targetNamespace="http://schemas.microsoft.com/office/2006/metadata/properties" ma:root="true" ma:fieldsID="108285eeacb40fbc50ac1db5cacba5b5" ns2:_="" ns3:_="">
    <xsd:import namespace="533cf449-4c51-4efa-85f9-dbeed7487202"/>
    <xsd:import namespace="06762117-2dd1-4502-b962-eed38e5181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3cf449-4c51-4efa-85f9-dbeed74872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c1154269-0a7f-4461-9f82-030fb38d5d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762117-2dd1-4502-b962-eed38e5181e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e2092f7-8863-4cb0-9848-e6b926a8a6d2}" ma:internalName="TaxCatchAll" ma:showField="CatchAllData" ma:web="06762117-2dd1-4502-b962-eed38e5181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E47AA5-50F7-4C54-A9D7-855BE8BEC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497E27-9646-4309-A1BB-660E49F8D2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3cf449-4c51-4efa-85f9-dbeed7487202"/>
    <ds:schemaRef ds:uri="06762117-2dd1-4502-b962-eed38e5181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Aufmaß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Bigi, Pietro</dc:creator>
  <cp:lastModifiedBy>Magsudlu, Aschkan</cp:lastModifiedBy>
  <dcterms:created xsi:type="dcterms:W3CDTF">2023-03-27T09:04:55Z</dcterms:created>
  <dcterms:modified xsi:type="dcterms:W3CDTF">2023-04-18T10:42:43Z</dcterms:modified>
</cp:coreProperties>
</file>